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3.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5.xml" ContentType="application/vnd.openxmlformats-officedocument.drawingml.chart+xml"/>
  <Override PartName="/xl/drawings/drawing11.xml" ContentType="application/vnd.openxmlformats-officedocument.drawingml.chartshapes+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ml.chartshapes+xml"/>
  <Override PartName="/xl/drawings/drawing14.xml" ContentType="application/vnd.openxmlformats-officedocument.drawing+xml"/>
  <Override PartName="/xl/charts/chart7.xml" ContentType="application/vnd.openxmlformats-officedocument.drawingml.chart+xml"/>
  <Override PartName="/xl/drawings/drawing15.xml" ContentType="application/vnd.openxmlformats-officedocument.drawingml.chartshapes+xml"/>
  <Override PartName="/xl/drawings/drawing16.xml" ContentType="application/vnd.openxmlformats-officedocument.drawing+xml"/>
  <Override PartName="/xl/charts/chart8.xml" ContentType="application/vnd.openxmlformats-officedocument.drawingml.chart+xml"/>
  <Override PartName="/xl/drawings/drawing17.xml" ContentType="application/vnd.openxmlformats-officedocument.drawingml.chartshapes+xml"/>
  <Override PartName="/xl/drawings/drawing18.xml" ContentType="application/vnd.openxmlformats-officedocument.drawing+xml"/>
  <Override PartName="/xl/activeX/activeX4.xml" ContentType="application/vnd.ms-office.activeX+xml"/>
  <Override PartName="/xl/activeX/activeX4.bin" ContentType="application/vnd.ms-office.activeX"/>
  <Override PartName="/xl/drawings/drawing19.xml" ContentType="application/vnd.openxmlformats-officedocument.drawing+xml"/>
  <Override PartName="/xl/activeX/activeX5.xml" ContentType="application/vnd.ms-office.activeX+xml"/>
  <Override PartName="/xl/activeX/activeX5.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codeName="{74837BA0-65D6-932C-5D65-3B800EBDC722}"/>
  <workbookPr codeName="ThisWorkbook"/>
  <mc:AlternateContent xmlns:mc="http://schemas.openxmlformats.org/markup-compatibility/2006">
    <mc:Choice Requires="x15">
      <x15ac:absPath xmlns:x15ac="http://schemas.microsoft.com/office/spreadsheetml/2010/11/ac" url="C:\Users\mdavis\OneDrive - NITTO DENKO CORPORATION\U Drive Files\Desktop\ROData\"/>
    </mc:Choice>
  </mc:AlternateContent>
  <xr:revisionPtr revIDLastSave="0" documentId="13_ncr:1_{7FE43E89-F40C-4D02-A09B-5F6D07E1EF94}" xr6:coauthVersionLast="41" xr6:coauthVersionMax="41" xr10:uidLastSave="{00000000-0000-0000-0000-000000000000}"/>
  <bookViews>
    <workbookView xWindow="-120" yWindow="-120" windowWidth="29040" windowHeight="15840" tabRatio="863" xr2:uid="{00000000-000D-0000-FFFF-FFFF00000000}"/>
  </bookViews>
  <sheets>
    <sheet name="Data" sheetId="5" r:id="rId1"/>
    <sheet name="Perm Flow " sheetId="11" r:id="rId2"/>
    <sheet name="Feed Pres" sheetId="25" r:id="rId3"/>
    <sheet name="Perm Con." sheetId="26" r:id="rId4"/>
    <sheet name="Salt Passage (Norm)" sheetId="27" r:id="rId5"/>
    <sheet name="Perm Flow (Norm)" sheetId="28" r:id="rId6"/>
    <sheet name="Differential Pres (Norm)" sheetId="29" r:id="rId7"/>
    <sheet name="Water Trans. Coefficient" sheetId="30" r:id="rId8"/>
    <sheet name="Salt Trans. Coefficient" sheetId="31" r:id="rId9"/>
    <sheet name="Language" sheetId="34" r:id="rId10"/>
    <sheet name="Data Collection Form" sheetId="36" r:id="rId11"/>
    <sheet name="Cleaning Chem Use" sheetId="32" state="hidden" r:id="rId12"/>
    <sheet name="Cleaning Data" sheetId="23" state="hidden" r:id="rId13"/>
    <sheet name="Additional Data" sheetId="21" r:id="rId14"/>
    <sheet name="Element Info" sheetId="6" r:id="rId15"/>
  </sheets>
  <functionGroups builtInGroupCount="19"/>
  <externalReferences>
    <externalReference r:id="rId16"/>
    <externalReference r:id="rId17"/>
  </externalReferences>
  <definedNames>
    <definedName name="Add_Data" localSheetId="9">Language!$36:$36</definedName>
    <definedName name="Add_Data">#REF!</definedName>
    <definedName name="Area__sq._ft." localSheetId="9">Language!$28:$28</definedName>
    <definedName name="Area__sq._ft.">#REF!</definedName>
    <definedName name="ASPn">Data!$AN:$AN</definedName>
    <definedName name="Calculated_Data" localSheetId="9">Language!$42:$42</definedName>
    <definedName name="Calculated_Data">#REF!</definedName>
    <definedName name="Cf">Data!$G:$G</definedName>
    <definedName name="Cf_ave">Data!$AE:$AE</definedName>
    <definedName name="Cf_aver">Data!$AE$14</definedName>
    <definedName name="Cfe">Data!$V$8</definedName>
    <definedName name="Cfo">Data!$W:$W</definedName>
    <definedName name="Cfr">Data!$G$14</definedName>
    <definedName name="Cfro">Data!$W$14</definedName>
    <definedName name="Chinese">Language!$F:$F</definedName>
    <definedName name="clVERSION">Data!$A$9</definedName>
    <definedName name="Comments" localSheetId="9">Language!$35:$35</definedName>
    <definedName name="Comments">Data!$AP:$AP</definedName>
    <definedName name="Conc_Flow" localSheetId="9">Language!$19:$19</definedName>
    <definedName name="Conc_Flow">#REF!</definedName>
    <definedName name="Conc_Pressure" localSheetId="9">Language!$22:$22</definedName>
    <definedName name="Conc_Pressure">#REF!</definedName>
    <definedName name="Concentration" localSheetId="9">Language!$39:$39</definedName>
    <definedName name="Concentration">#REF!</definedName>
    <definedName name="ConF">Data!$AD:$AD</definedName>
    <definedName name="ConFr">Data!$AD$14</definedName>
    <definedName name="Cp">Data!$H:$H</definedName>
    <definedName name="Cpo">Data!$X:$X</definedName>
    <definedName name="Cpr">Data!$H$14</definedName>
    <definedName name="Cpro">Data!$X$14</definedName>
    <definedName name="Date" localSheetId="9">Language!$13:$13</definedName>
    <definedName name="Date">Data!$A:$A</definedName>
    <definedName name="Dater">Data!$A$14</definedName>
    <definedName name="Day">Data!$U:$U</definedName>
    <definedName name="Differential_Pres" localSheetId="9">Language!$47:$47</definedName>
    <definedName name="Differential_Pres">#REF!</definedName>
    <definedName name="DP">Data!$T:$T</definedName>
    <definedName name="DPn">Data!$P:$P</definedName>
    <definedName name="DPo">Data!$AH:$AH</definedName>
    <definedName name="DPr">Data!$T$14</definedName>
    <definedName name="DPro">Data!$AH$14</definedName>
    <definedName name="EFX">Data!$V$3</definedName>
    <definedName name="Element">Data!$H$3</definedName>
    <definedName name="Element_Selection" localSheetId="9">Language!$24:$24</definedName>
    <definedName name="Element_Selection">#REF!</definedName>
    <definedName name="Elements___vessel" localSheetId="9">Language!$25:$25</definedName>
    <definedName name="Elements___vessel">#REF!</definedName>
    <definedName name="EMAe">Data!$V$4</definedName>
    <definedName name="English" localSheetId="9">Language!$B:$B</definedName>
    <definedName name="English">#REF!</definedName>
    <definedName name="EPV">Data!$AB$3</definedName>
    <definedName name="Feed" localSheetId="9">Language!$44:$44</definedName>
    <definedName name="Feed">#REF!</definedName>
    <definedName name="Feed_pH" localSheetId="9">Language!$15:$15</definedName>
    <definedName name="Feed_pH">#REF!</definedName>
    <definedName name="Feed_Pressure" localSheetId="9">Language!$21:$21</definedName>
    <definedName name="Feed_Pressure">#REF!</definedName>
    <definedName name="Feed_Salinity" localSheetId="9">Language!$17:$17</definedName>
    <definedName name="Feed_Salinity">#REF!</definedName>
    <definedName name="Feed_TDS__ppm" localSheetId="9">Language!$29:$29</definedName>
    <definedName name="Feed_TDS__ppm">#REF!</definedName>
    <definedName name="Feed_Temp" localSheetId="9">Language!$16:$16</definedName>
    <definedName name="Feed_Temp">#REF!</definedName>
    <definedName name="FirstTime" localSheetId="9">Language!$B$7</definedName>
    <definedName name="FirstTime">#REF!</definedName>
    <definedName name="Flow__gpd" localSheetId="9">Language!$30:$30</definedName>
    <definedName name="Flow__gpd">#REF!</definedName>
    <definedName name="Flows" localSheetId="9">Language!$40:$40</definedName>
    <definedName name="Flows">#REF!</definedName>
    <definedName name="FlowUnits">Data!$I$13</definedName>
    <definedName name="FOP_ave">Data!$AF:$AF</definedName>
    <definedName name="FOP_aver">Data!$AF$14</definedName>
    <definedName name="French">Language!$G:$G</definedName>
    <definedName name="gpmPERm3h">Data!$AF$3</definedName>
    <definedName name="Hour" localSheetId="9">Language!$14:$14</definedName>
    <definedName name="Hour">Data!$B:$B</definedName>
    <definedName name="Hourr">Data!$B$14</definedName>
    <definedName name="InsertRow">Data!$15:$15</definedName>
    <definedName name="Japanese" localSheetId="9">Language!$E:$E</definedName>
    <definedName name="Japanese">#REF!</definedName>
    <definedName name="Ke">Data!$V$6</definedName>
    <definedName name="LangUnits" localSheetId="9">Language!$B$8</definedName>
    <definedName name="LangUnits">#REF!</definedName>
    <definedName name="lblBrine">Data!$I$11</definedName>
    <definedName name="lblCalcData">Data!$S$10</definedName>
    <definedName name="lblComments">Data!$AP$13</definedName>
    <definedName name="lblCon">Data!$G$10</definedName>
    <definedName name="lblDate">Data!$A$12</definedName>
    <definedName name="lblDifferentialPres">Data!$P$11</definedName>
    <definedName name="lblElement">Data!$G$3</definedName>
    <definedName name="lblFeed">Data!$G$11</definedName>
    <definedName name="lblFlow">Data!$I$10</definedName>
    <definedName name="lblHour">Data!$B$12</definedName>
    <definedName name="lblNormData">Data!$N$10</definedName>
    <definedName name="lblOperator">Data!$AO$12</definedName>
    <definedName name="lblPerm">Data!$H$11</definedName>
    <definedName name="lblPermFlown">Data!$O$11</definedName>
    <definedName name="lblPres">Data!$K$10</definedName>
    <definedName name="lblSaltPassage">Data!$N$11</definedName>
    <definedName name="lblSTC">Data!$R$11</definedName>
    <definedName name="lblTrain">Data!$G$2</definedName>
    <definedName name="lblVersion">Data!$A$9</definedName>
    <definedName name="lblWTC">Data!$Q$11</definedName>
    <definedName name="NDP">Data!$AI:$AI</definedName>
    <definedName name="NDP__psi" localSheetId="9">Language!$33:$33</definedName>
    <definedName name="NDP__psi">#REF!</definedName>
    <definedName name="NDPe">Data!$V$7</definedName>
    <definedName name="NDPr">Data!$AI$14</definedName>
    <definedName name="Normalized_Data" localSheetId="9">Language!$43:$43</definedName>
    <definedName name="Normalized_Data">#REF!</definedName>
    <definedName name="NTU">Data!$C:$C</definedName>
    <definedName name="NTUr">Data!$C$14</definedName>
    <definedName name="Oper">Data!$AO:$AO</definedName>
    <definedName name="Operation_Data" localSheetId="9">Language!$37:$37</definedName>
    <definedName name="Operation_Data">#REF!</definedName>
    <definedName name="Operator" localSheetId="9">Language!$34:$34</definedName>
    <definedName name="Operator">#REF!</definedName>
    <definedName name="Pc">Data!$L:$L</definedName>
    <definedName name="Pco">Data!$AB:$AB</definedName>
    <definedName name="Pcr">Data!$L$14</definedName>
    <definedName name="Pcro">Data!$AB$14</definedName>
    <definedName name="Perm_Back_Pres" localSheetId="9">Language!$23:$23</definedName>
    <definedName name="Perm_Back_Pres">#REF!</definedName>
    <definedName name="Perm_Flow" localSheetId="9">Language!$20:$20</definedName>
    <definedName name="Perm_Flow">#REF!</definedName>
    <definedName name="Perm_Flow_n" localSheetId="9">Language!$46:$46</definedName>
    <definedName name="Perm_Flow_n">#REF!</definedName>
    <definedName name="Perm_Salinity" localSheetId="9">Language!$18:$18</definedName>
    <definedName name="Perm_Salinity">#REF!</definedName>
    <definedName name="Pf">Data!$K:$K</definedName>
    <definedName name="Pfo">Data!$AA:$AA</definedName>
    <definedName name="Pfr">Data!$K$14</definedName>
    <definedName name="Pfro">Data!$AA$14</definedName>
    <definedName name="pH">Data!$E:$E</definedName>
    <definedName name="pHr">Data!$E$14</definedName>
    <definedName name="POP">Data!$AG:$AG</definedName>
    <definedName name="POPr">Data!$AG$14</definedName>
    <definedName name="Portuguese" localSheetId="9">Language!$D:$D</definedName>
    <definedName name="Portuguese">#REF!</definedName>
    <definedName name="Pp">Data!$M:$M</definedName>
    <definedName name="Ppo">Data!$AC:$AC</definedName>
    <definedName name="Ppr">Data!$M$14</definedName>
    <definedName name="Ppro">Data!$AC$14</definedName>
    <definedName name="Pressures" localSheetId="9">Language!$41:$41</definedName>
    <definedName name="Pressures">#REF!</definedName>
    <definedName name="PresUnits">Data!$K$13</definedName>
    <definedName name="_xlnm.Print_Area" localSheetId="0">Data!$S$10:$AN$13</definedName>
    <definedName name="Project">Data!$G$1</definedName>
    <definedName name="Project_Name" localSheetId="9">Language!$11:$11</definedName>
    <definedName name="Project_Name">#REF!</definedName>
    <definedName name="psiPERbar">Data!$AF$4</definedName>
    <definedName name="Qc">Data!$I:$I</definedName>
    <definedName name="Qco">Data!$Y:$Y</definedName>
    <definedName name="Qcr">Data!$I$14</definedName>
    <definedName name="Qcro">Data!$Y$14</definedName>
    <definedName name="Qf" localSheetId="13">[1]Data!#REF!</definedName>
    <definedName name="Qf" localSheetId="9">[2]Data!#REF!</definedName>
    <definedName name="Qf">Data!#REF!</definedName>
    <definedName name="Qp">Data!$J:$J</definedName>
    <definedName name="Qpe">Data!$V$5</definedName>
    <definedName name="Qpo">Data!$Z:$Z</definedName>
    <definedName name="Qpr">Data!$J$14</definedName>
    <definedName name="Qpro">Data!$Z$14</definedName>
    <definedName name="QSPn">Data!$O:$O</definedName>
    <definedName name="Rec">Data!$S:$S</definedName>
    <definedName name="Recr">Data!$S$14</definedName>
    <definedName name="Reference_Data" localSheetId="9">Language!$38:$38</definedName>
    <definedName name="Reference_Data">#REF!</definedName>
    <definedName name="RefRow">Data!$14:$14</definedName>
    <definedName name="Rej" localSheetId="9">Language!$31:$31</definedName>
    <definedName name="Rej">#REF!</definedName>
    <definedName name="SalinityUnits">Data!$G$13</definedName>
    <definedName name="Salt_Passage" localSheetId="9">Language!$45:$45</definedName>
    <definedName name="Salt_Passage">#REF!</definedName>
    <definedName name="SDI">Data!$D:$D</definedName>
    <definedName name="SDIr">Data!$D$14</definedName>
    <definedName name="SFX">Data!$AJ:$AJ</definedName>
    <definedName name="SFXr">Data!$AJ$14</definedName>
    <definedName name="Spanish" localSheetId="9">Language!$C:$C</definedName>
    <definedName name="Spanish">#REF!</definedName>
    <definedName name="SSP">Data!$AK:$AK</definedName>
    <definedName name="SSPn">Data!$N:$N</definedName>
    <definedName name="SSPr">Data!$AK$14</definedName>
    <definedName name="SSR">Data!$AL:$AL</definedName>
    <definedName name="SSRr">Data!$AL$14</definedName>
    <definedName name="Standard_Test_Conditions" localSheetId="9">Language!$27:$27</definedName>
    <definedName name="Standard_Test_Conditions">#REF!</definedName>
    <definedName name="STC" localSheetId="9">Language!$49:$49</definedName>
    <definedName name="STC">#REF!</definedName>
    <definedName name="STCn">Data!$R:$R</definedName>
    <definedName name="STCunits">Data!$R$13</definedName>
    <definedName name="T">Data!$F:$F</definedName>
    <definedName name="TCF" localSheetId="9">Language!$32:$32</definedName>
    <definedName name="TCF">Data!$AM:$AM</definedName>
    <definedName name="TCFr">Data!$AM$14</definedName>
    <definedName name="TempUnits">Data!$F$13</definedName>
    <definedName name="To">Data!$V:$V</definedName>
    <definedName name="Tr">Data!$F$14</definedName>
    <definedName name="Train" localSheetId="9">Language!$12:$12</definedName>
    <definedName name="Train">Data!$H$2</definedName>
    <definedName name="Trains">Language!$B$6</definedName>
    <definedName name="Tro">Data!$V$14</definedName>
    <definedName name="UnitRow">Data!$13:$13</definedName>
    <definedName name="V">Data!$AB$4</definedName>
    <definedName name="Vessels" localSheetId="9">Language!$26:$26</definedName>
    <definedName name="Vessels">#REF!</definedName>
    <definedName name="WTC" localSheetId="9">Language!$48:$48</definedName>
    <definedName name="WTC">#REF!</definedName>
    <definedName name="WTCn">Data!$Q:$Q</definedName>
    <definedName name="WTCunits">Data!$Q$13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0" i="32" l="1"/>
  <c r="D5" i="32" s="1"/>
  <c r="B13" i="32"/>
  <c r="B14" i="32"/>
  <c r="B15" i="32"/>
  <c r="E21" i="32"/>
  <c r="D6" i="32" s="1"/>
  <c r="K7" i="32"/>
  <c r="K8" i="32" s="1"/>
  <c r="O7" i="32"/>
  <c r="O8" i="32" s="1"/>
  <c r="O10" i="32" s="1"/>
  <c r="M11" i="5"/>
  <c r="L11" i="5"/>
  <c r="J11" i="5"/>
  <c r="O13" i="5"/>
  <c r="K11" i="5"/>
  <c r="H13" i="5"/>
  <c r="T13" i="5"/>
  <c r="J13" i="5"/>
  <c r="P13" i="5"/>
  <c r="M13" i="5"/>
  <c r="L13" i="5"/>
  <c r="E6" i="32" l="1"/>
  <c r="L6" i="32" s="1"/>
  <c r="L7" i="32" s="1"/>
  <c r="L8" i="32" s="1"/>
  <c r="F6" i="32"/>
  <c r="I6" i="32" s="1"/>
  <c r="G6" i="32"/>
  <c r="K9" i="32"/>
  <c r="K10" i="32"/>
  <c r="G5" i="32"/>
  <c r="J5" i="32" s="1"/>
  <c r="F5" i="32"/>
  <c r="E5" i="32"/>
  <c r="L5" i="32" s="1"/>
  <c r="O9" i="32"/>
  <c r="M6" i="32"/>
  <c r="N5" i="32" l="1"/>
  <c r="N7" i="32" s="1"/>
  <c r="N8" i="32" s="1"/>
  <c r="N10" i="32" s="1"/>
  <c r="H6" i="32"/>
  <c r="H5" i="32"/>
  <c r="H7" i="32" s="1"/>
  <c r="H8" i="32" s="1"/>
  <c r="M5" i="32"/>
  <c r="M7" i="32" s="1"/>
  <c r="M8" i="32" s="1"/>
  <c r="M9" i="32" s="1"/>
  <c r="I5" i="32"/>
  <c r="I7" i="32" s="1"/>
  <c r="I8" i="32" s="1"/>
  <c r="J6" i="32"/>
  <c r="J7" i="32" s="1"/>
  <c r="J8" i="32" s="1"/>
  <c r="N6" i="32"/>
  <c r="L10" i="32"/>
  <c r="L9" i="32"/>
  <c r="H9" i="32"/>
  <c r="H10" i="32"/>
  <c r="M10" i="32"/>
  <c r="J9" i="32" l="1"/>
  <c r="J10" i="32"/>
  <c r="N9" i="32"/>
  <c r="I10" i="32"/>
  <c r="I9" i="3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Hydranautics</author>
  </authors>
  <commentList>
    <comment ref="N12" authorId="0" shapeId="0" xr:uid="{00000000-0006-0000-0000-000001000000}">
      <text>
        <r>
          <rPr>
            <b/>
            <sz val="8"/>
            <color indexed="81"/>
            <rFont val="Tahoma"/>
            <family val="2"/>
          </rPr>
          <t>Hydranautics:</t>
        </r>
        <r>
          <rPr>
            <sz val="8"/>
            <color indexed="81"/>
            <rFont val="Tahoma"/>
            <family val="2"/>
          </rPr>
          <t xml:space="preserve">
System Salt Passage (normalized)</t>
        </r>
      </text>
    </comment>
    <comment ref="O12" authorId="0" shapeId="0" xr:uid="{00000000-0006-0000-0000-000002000000}">
      <text>
        <r>
          <rPr>
            <b/>
            <sz val="8"/>
            <color indexed="81"/>
            <rFont val="Tahoma"/>
            <family val="2"/>
          </rPr>
          <t>Hydranautics:</t>
        </r>
        <r>
          <rPr>
            <sz val="8"/>
            <color indexed="81"/>
            <rFont val="Tahoma"/>
            <family val="2"/>
          </rPr>
          <t xml:space="preserve">
System Permeate Flow (normalized)</t>
        </r>
      </text>
    </comment>
    <comment ref="P12" authorId="0" shapeId="0" xr:uid="{00000000-0006-0000-0000-000003000000}">
      <text>
        <r>
          <rPr>
            <b/>
            <sz val="8"/>
            <color indexed="81"/>
            <rFont val="Tahoma"/>
            <family val="2"/>
          </rPr>
          <t>Hydranautics:</t>
        </r>
        <r>
          <rPr>
            <sz val="8"/>
            <color indexed="81"/>
            <rFont val="Tahoma"/>
            <family val="2"/>
          </rPr>
          <t xml:space="preserve">
Differential Pressure (normalized)</t>
        </r>
      </text>
    </comment>
    <comment ref="Q12" authorId="0" shapeId="0" xr:uid="{00000000-0006-0000-0000-000004000000}">
      <text>
        <r>
          <rPr>
            <b/>
            <sz val="8"/>
            <color indexed="81"/>
            <rFont val="Tahoma"/>
            <family val="2"/>
          </rPr>
          <t>Hydranautics:</t>
        </r>
        <r>
          <rPr>
            <sz val="8"/>
            <color indexed="81"/>
            <rFont val="Tahoma"/>
            <family val="2"/>
          </rPr>
          <t xml:space="preserve">
Water Transport Coefficient (normalized)</t>
        </r>
      </text>
    </comment>
    <comment ref="R12" authorId="0" shapeId="0" xr:uid="{00000000-0006-0000-0000-000005000000}">
      <text>
        <r>
          <rPr>
            <b/>
            <sz val="8"/>
            <color indexed="81"/>
            <rFont val="Tahoma"/>
            <family val="2"/>
          </rPr>
          <t>Hydranautics:</t>
        </r>
        <r>
          <rPr>
            <sz val="8"/>
            <color indexed="81"/>
            <rFont val="Tahoma"/>
            <family val="2"/>
          </rPr>
          <t xml:space="preserve">
Salt Transport Coefficient (normalized)</t>
        </r>
      </text>
    </comment>
  </commentList>
</comments>
</file>

<file path=xl/sharedStrings.xml><?xml version="1.0" encoding="utf-8"?>
<sst xmlns="http://schemas.openxmlformats.org/spreadsheetml/2006/main" count="634" uniqueCount="535">
  <si>
    <t>Reference Data</t>
  </si>
  <si>
    <t>To</t>
  </si>
  <si>
    <t>C</t>
  </si>
  <si>
    <t>Cfo</t>
  </si>
  <si>
    <t>Cpo</t>
  </si>
  <si>
    <t>gpm</t>
  </si>
  <si>
    <t>Qco</t>
  </si>
  <si>
    <t>Qpo</t>
  </si>
  <si>
    <t>Pfo</t>
  </si>
  <si>
    <t>psi</t>
  </si>
  <si>
    <t>Pco</t>
  </si>
  <si>
    <t>Ppo</t>
  </si>
  <si>
    <t>no units</t>
  </si>
  <si>
    <t>DPo</t>
  </si>
  <si>
    <t>gfd</t>
  </si>
  <si>
    <t>EFX</t>
  </si>
  <si>
    <t>%</t>
  </si>
  <si>
    <t>SSPn</t>
  </si>
  <si>
    <t>QSPn</t>
  </si>
  <si>
    <t>DPn</t>
  </si>
  <si>
    <t>ppm</t>
  </si>
  <si>
    <t>Feed Salinity</t>
  </si>
  <si>
    <t>Feed Pressure</t>
  </si>
  <si>
    <t>EMAe</t>
  </si>
  <si>
    <t>Cfe</t>
  </si>
  <si>
    <t>Qpe</t>
  </si>
  <si>
    <t>Ke</t>
  </si>
  <si>
    <t>NDPe</t>
  </si>
  <si>
    <t>WTCn</t>
  </si>
  <si>
    <t>STCn</t>
  </si>
  <si>
    <t>Elements / vessel</t>
  </si>
  <si>
    <t>Vessels</t>
  </si>
  <si>
    <t>sq ft</t>
  </si>
  <si>
    <t>GPD</t>
  </si>
  <si>
    <t>PSI</t>
  </si>
  <si>
    <t>Constant</t>
  </si>
  <si>
    <t>Net Drive Pressure</t>
  </si>
  <si>
    <t>Concentration - feed</t>
  </si>
  <si>
    <t>T</t>
  </si>
  <si>
    <t>Cf</t>
  </si>
  <si>
    <t>Cp</t>
  </si>
  <si>
    <t>Qc</t>
  </si>
  <si>
    <t>Qp</t>
  </si>
  <si>
    <t>Date</t>
  </si>
  <si>
    <t>pH</t>
  </si>
  <si>
    <t>Operator</t>
  </si>
  <si>
    <t>Pf</t>
  </si>
  <si>
    <t>Pc</t>
  </si>
  <si>
    <t>Pp</t>
  </si>
  <si>
    <t>Rec</t>
  </si>
  <si>
    <t>Cf ave</t>
  </si>
  <si>
    <t>FOP ave</t>
  </si>
  <si>
    <t>POP</t>
  </si>
  <si>
    <t>NDP</t>
  </si>
  <si>
    <t>SFX</t>
  </si>
  <si>
    <t>SSP</t>
  </si>
  <si>
    <t>SSR</t>
  </si>
  <si>
    <t>TCF</t>
  </si>
  <si>
    <t>m/s</t>
  </si>
  <si>
    <t>m/s - kPa</t>
  </si>
  <si>
    <t>Normalized Data</t>
  </si>
  <si>
    <t>Flow</t>
  </si>
  <si>
    <t>EPV</t>
  </si>
  <si>
    <t>V</t>
  </si>
  <si>
    <t>LFC1</t>
  </si>
  <si>
    <t>Train</t>
  </si>
  <si>
    <t>Hour</t>
  </si>
  <si>
    <t>Element</t>
  </si>
  <si>
    <t>Area</t>
  </si>
  <si>
    <t>TDS</t>
  </si>
  <si>
    <t>Feed Con</t>
  </si>
  <si>
    <t>ft 2</t>
  </si>
  <si>
    <t>Rej</t>
  </si>
  <si>
    <t>ESPA2</t>
  </si>
  <si>
    <t>ESPA1</t>
  </si>
  <si>
    <t>Diameter</t>
  </si>
  <si>
    <t>Length</t>
  </si>
  <si>
    <t>CPA2-4040</t>
  </si>
  <si>
    <t>CPA2</t>
  </si>
  <si>
    <t>CPA2-8540</t>
  </si>
  <si>
    <t>CPA3</t>
  </si>
  <si>
    <t>CPA4</t>
  </si>
  <si>
    <t>LFC1-4040</t>
  </si>
  <si>
    <t>LFC2-4040</t>
  </si>
  <si>
    <t>LFC2</t>
  </si>
  <si>
    <t>ESPA1-4040</t>
  </si>
  <si>
    <t>ESPA2-4040</t>
  </si>
  <si>
    <t>ESPA3-4040</t>
  </si>
  <si>
    <t>ESPA3</t>
  </si>
  <si>
    <t>ESNA1-4040</t>
  </si>
  <si>
    <t>ESNA1</t>
  </si>
  <si>
    <t>ESNA1-8540</t>
  </si>
  <si>
    <t>SWC1-4040</t>
  </si>
  <si>
    <t>SWC1</t>
  </si>
  <si>
    <t>SWC2-4040</t>
  </si>
  <si>
    <t>SWC2</t>
  </si>
  <si>
    <t>SWC3</t>
  </si>
  <si>
    <t>in</t>
  </si>
  <si>
    <t>Element information must begin at row 10</t>
  </si>
  <si>
    <t>Comments</t>
  </si>
  <si>
    <t>DP</t>
  </si>
  <si>
    <t>ConF</t>
  </si>
  <si>
    <t>m3/h to gpm</t>
  </si>
  <si>
    <t>gpmPERm3h</t>
  </si>
  <si>
    <t>Conversion Factors</t>
  </si>
  <si>
    <t>bar to psi</t>
  </si>
  <si>
    <t>psiPERbar</t>
  </si>
  <si>
    <t>ASPn</t>
  </si>
  <si>
    <t>InsertRow</t>
  </si>
  <si>
    <t>Standard Test Conditions</t>
  </si>
  <si>
    <t>Perm Flux</t>
  </si>
  <si>
    <t>Perm Flow</t>
  </si>
  <si>
    <t>System</t>
  </si>
  <si>
    <t>Elements/Vessel</t>
  </si>
  <si>
    <t>English</t>
  </si>
  <si>
    <t>Project Name</t>
  </si>
  <si>
    <t>Operation Data</t>
  </si>
  <si>
    <t>Spanish</t>
  </si>
  <si>
    <t>Feed pH</t>
  </si>
  <si>
    <t>Feed Temp</t>
  </si>
  <si>
    <t>Perm Salinity</t>
  </si>
  <si>
    <t>Conc Flow</t>
  </si>
  <si>
    <t>Conc Pressure</t>
  </si>
  <si>
    <t>Perm Back Pres</t>
  </si>
  <si>
    <t>Element Selection</t>
  </si>
  <si>
    <t>Area (sq. ft.)</t>
  </si>
  <si>
    <t>Feed TDS (ppm)</t>
  </si>
  <si>
    <t>Flow (gpd)</t>
  </si>
  <si>
    <t>Rej (%)</t>
  </si>
  <si>
    <t>NDP (psi)</t>
  </si>
  <si>
    <t>Add Data</t>
  </si>
  <si>
    <t>Concentration</t>
  </si>
  <si>
    <t>Flows</t>
  </si>
  <si>
    <t>Pressures</t>
  </si>
  <si>
    <t>Calculated Data</t>
  </si>
  <si>
    <t>LangUnits</t>
  </si>
  <si>
    <t>First Time</t>
  </si>
  <si>
    <t>Banco</t>
  </si>
  <si>
    <t>Fecha</t>
  </si>
  <si>
    <t>Hora</t>
  </si>
  <si>
    <t>Temp. Alim.</t>
  </si>
  <si>
    <t>pH Alim.</t>
  </si>
  <si>
    <t>Salinidad Alim.</t>
  </si>
  <si>
    <t>Salinidad Perm.</t>
  </si>
  <si>
    <t>Flujo Conc.</t>
  </si>
  <si>
    <t>Flujo Permeado</t>
  </si>
  <si>
    <t>Presión Alim.</t>
  </si>
  <si>
    <t>Presión Conc.</t>
  </si>
  <si>
    <t>Contrapresión Perm.</t>
  </si>
  <si>
    <t>Selección Elemento</t>
  </si>
  <si>
    <t>Elementos /tubo</t>
  </si>
  <si>
    <t>Tubos</t>
  </si>
  <si>
    <t>Condiciones de Prueba Estándar</t>
  </si>
  <si>
    <r>
      <t>Area (p</t>
    </r>
    <r>
      <rPr>
        <sz val="10"/>
        <rFont val="Arial"/>
        <family val="2"/>
      </rPr>
      <t>²)</t>
    </r>
  </si>
  <si>
    <t>SDT Alim.</t>
  </si>
  <si>
    <t>Flujo (gpd)</t>
  </si>
  <si>
    <t>Rechazo (%)</t>
  </si>
  <si>
    <t>FCT</t>
  </si>
  <si>
    <t>Operador</t>
  </si>
  <si>
    <t>Observaciones</t>
  </si>
  <si>
    <t>Introduzca Datos</t>
  </si>
  <si>
    <t>Datos de Operación</t>
  </si>
  <si>
    <t>Datos de Referencia</t>
  </si>
  <si>
    <t>Concentración</t>
  </si>
  <si>
    <t>Flujos</t>
  </si>
  <si>
    <t>Presiones</t>
  </si>
  <si>
    <t>Datos Calculados</t>
  </si>
  <si>
    <t>Datos Normalizados</t>
  </si>
  <si>
    <t>PNA (psi)</t>
  </si>
  <si>
    <t>Day</t>
  </si>
  <si>
    <t>LFC3-4040</t>
  </si>
  <si>
    <t>LFC3</t>
  </si>
  <si>
    <t>SWC4</t>
  </si>
  <si>
    <t>ESPA4</t>
  </si>
  <si>
    <t>ESPA4-4040</t>
  </si>
  <si>
    <t>days</t>
  </si>
  <si>
    <t>ESNA1-LF</t>
  </si>
  <si>
    <t>Feed</t>
  </si>
  <si>
    <t>Perm</t>
  </si>
  <si>
    <t>Con</t>
  </si>
  <si>
    <t>Alim</t>
  </si>
  <si>
    <t>Portuguese</t>
  </si>
  <si>
    <t>Nome do Projeto</t>
  </si>
  <si>
    <t>Data</t>
  </si>
  <si>
    <t>Salinidade Alim.</t>
  </si>
  <si>
    <t>Salinidade Perm.</t>
  </si>
  <si>
    <t>Fluxo Concentrado</t>
  </si>
  <si>
    <t>Fluxo Permeado</t>
  </si>
  <si>
    <t>Pressão Alim.</t>
  </si>
  <si>
    <t>Pressão Conc.</t>
  </si>
  <si>
    <t>Contrapressão Perm.</t>
  </si>
  <si>
    <t>Vasos</t>
  </si>
  <si>
    <t>Condições de Teste</t>
  </si>
  <si>
    <t>Área (ft 2)</t>
  </si>
  <si>
    <t>Fluxo (gpd)</t>
  </si>
  <si>
    <t>Comentários</t>
  </si>
  <si>
    <t>Adicionar Dados</t>
  </si>
  <si>
    <t>Dados Operacionais</t>
  </si>
  <si>
    <t>Dados de Referência</t>
  </si>
  <si>
    <t>Concentração</t>
  </si>
  <si>
    <t>Fluxos</t>
  </si>
  <si>
    <t>Pressões</t>
  </si>
  <si>
    <t>Dados Calculados</t>
  </si>
  <si>
    <t>Dados Normalizados</t>
  </si>
  <si>
    <t>Passagem de Sal</t>
  </si>
  <si>
    <t>Fluxo de Permeado</t>
  </si>
  <si>
    <t>Diferencial de Pressão</t>
  </si>
  <si>
    <t>When new language is added:</t>
  </si>
  <si>
    <t>1.  Update the dropdown box on the frmSetup with the  new language</t>
  </si>
  <si>
    <t>2.  Update the subroutine "MainLabelSetup"</t>
  </si>
  <si>
    <t>Escolha da Membrana</t>
  </si>
  <si>
    <t>Elementos / Vaso</t>
  </si>
  <si>
    <t>Alim. TDS (ppm)</t>
  </si>
  <si>
    <t>Rejeição</t>
  </si>
  <si>
    <t>Alim.</t>
  </si>
  <si>
    <t>Coef. Transp. Água</t>
  </si>
  <si>
    <t>Coef. Transp. Sal</t>
  </si>
  <si>
    <t>ESNA1-LF-4040</t>
  </si>
  <si>
    <t>Flujo de Permeado</t>
  </si>
  <si>
    <t>Salt Passage</t>
  </si>
  <si>
    <t>Differential Pres.</t>
  </si>
  <si>
    <t>Diferencial de Presión</t>
  </si>
  <si>
    <t>SWC3+</t>
  </si>
  <si>
    <t>SWC4+</t>
  </si>
  <si>
    <t>Note: Leave the last row blank so the program knows where the element list ends.</t>
  </si>
  <si>
    <t>ESNA1-LF2</t>
  </si>
  <si>
    <t>New ESNA1-LF flow = 7400 gpd, add ESNA1-LF2 8040, LFC1-4040=99.5%, LFC3 = 99.7% rej, ESPA1-4040 = 99.3% ESPA2-4040 = 99.6%,ESPA3 14000gpd and 99.3%</t>
  </si>
  <si>
    <t>ESNA1-LF2-4040</t>
  </si>
  <si>
    <t>ESNA1-LF3</t>
  </si>
  <si>
    <t>ESNA1-LF3-4040</t>
  </si>
  <si>
    <t>New ESNA1-LF2 and ESNA1-LF3</t>
  </si>
  <si>
    <t>SDI</t>
  </si>
  <si>
    <t>Additional RO System Operational Data</t>
  </si>
  <si>
    <t xml:space="preserve">A list of parameters is given below.  You can use this sheet to record the results.  </t>
  </si>
  <si>
    <t>Turbidity</t>
  </si>
  <si>
    <t>NTU</t>
  </si>
  <si>
    <t>TOC</t>
  </si>
  <si>
    <t>mg/L</t>
  </si>
  <si>
    <t xml:space="preserve"> Start-up, or during O&amp;G upsets</t>
  </si>
  <si>
    <t>Daily if oxidant is used anywhere in the process.  Otherwise Annually.</t>
  </si>
  <si>
    <t>Annually, or more frequently during salinity upsets.</t>
  </si>
  <si>
    <t>Feed Water Analysis</t>
  </si>
  <si>
    <t>Chlorine</t>
  </si>
  <si>
    <t>Redox</t>
  </si>
  <si>
    <t>O&amp;G</t>
  </si>
  <si>
    <t>Cleaning Event</t>
  </si>
  <si>
    <t>mmddyy</t>
  </si>
  <si>
    <t>hhmm</t>
  </si>
  <si>
    <t>mV</t>
  </si>
  <si>
    <t>Hi/Lo/Other</t>
  </si>
  <si>
    <t>In addition to the data needed to normalize the performance data (see Data sheet in this file) there are other critical data which need to be recorded and tracked.  It is important to track these  parameters; failure to do so may affect the long term success of the RO membranes.</t>
  </si>
  <si>
    <t>Annually, or more frequently during TOC upsets</t>
  </si>
  <si>
    <t>When required</t>
  </si>
  <si>
    <t>Contin- uously (record daily value)</t>
  </si>
  <si>
    <t>Chemicals</t>
  </si>
  <si>
    <t>Concentrations</t>
  </si>
  <si>
    <t>Recirc Time (hours)</t>
  </si>
  <si>
    <t>Soak Time (hours)</t>
  </si>
  <si>
    <t>Cleaning Date</t>
  </si>
  <si>
    <t>Temp ( C )</t>
  </si>
  <si>
    <t>TABLE B  Additional System Data</t>
  </si>
  <si>
    <t>Table A</t>
  </si>
  <si>
    <t>Cleaning Data</t>
  </si>
  <si>
    <t>RO Cleaning Data</t>
  </si>
  <si>
    <t xml:space="preserve">Periodic cleaning of the RO system may be necessary to remove foulants and restore membrane performance.  Cleaning information recorded in the table below may assist in determining the nature of the foulant and the effectiveness of the cleaning. </t>
  </si>
  <si>
    <r>
      <t>Additional information on determining fouling and cleaning of RO membranees may be found on the Hydranautics web site</t>
    </r>
    <r>
      <rPr>
        <u/>
        <sz val="10"/>
        <color indexed="12"/>
        <rFont val="Arial"/>
        <family val="2"/>
      </rPr>
      <t xml:space="preserve"> www.membranes.com</t>
    </r>
  </si>
  <si>
    <t>Cartridge Filter Change</t>
  </si>
  <si>
    <t>Freqency</t>
  </si>
  <si>
    <t>401 Jones Rd, Oceanside, CA 92054</t>
  </si>
  <si>
    <t>1-800-901-2500</t>
  </si>
  <si>
    <t>www.membranes.com</t>
  </si>
  <si>
    <t>Estimated Cleaning Chemical Consumption Calculations</t>
  </si>
  <si>
    <t>Solution 1</t>
  </si>
  <si>
    <t>Solution 3</t>
  </si>
  <si>
    <t>Misc</t>
  </si>
  <si>
    <t>Cleanings  per Year: Target</t>
  </si>
  <si>
    <t>Cleanings per Year: Max</t>
  </si>
  <si>
    <t>Estimated Stage Cleaning Hold Up Volume (Liters)</t>
  </si>
  <si>
    <t>Citric Acid per stage per cleaning (kg/clean)</t>
  </si>
  <si>
    <t>STP per stage per cleaning  (kg/year)</t>
  </si>
  <si>
    <t>SDBS per stage per cleaning (kg/yr)</t>
  </si>
  <si>
    <t>Target Citric Acid (kg/year)</t>
  </si>
  <si>
    <t>Target STP (kg/year)</t>
  </si>
  <si>
    <t>Target SDBS (kg/yr)</t>
  </si>
  <si>
    <t>Target NaOH (kg/yr)</t>
  </si>
  <si>
    <t>Max Citric Acid (kg/year)</t>
  </si>
  <si>
    <t>Max STP (kg/year)</t>
  </si>
  <si>
    <t>Max SDBS (kg/yr)</t>
  </si>
  <si>
    <t>Max NaOH (kg/yr)</t>
  </si>
  <si>
    <t>Stage 1</t>
  </si>
  <si>
    <t>Stage 2</t>
  </si>
  <si>
    <t>Plant</t>
  </si>
  <si>
    <t>Plant + Safety</t>
  </si>
  <si>
    <t>Est Chem Cost</t>
  </si>
  <si>
    <t>Chemical Use Data</t>
  </si>
  <si>
    <t>Solution 1 Conc</t>
  </si>
  <si>
    <t>kg/L Citric Acid</t>
  </si>
  <si>
    <t>$/kg CA</t>
  </si>
  <si>
    <t>Solution 2 Conc</t>
  </si>
  <si>
    <t>kg/L STP</t>
  </si>
  <si>
    <t>$/kg STP</t>
  </si>
  <si>
    <t>kg/L SDBS</t>
  </si>
  <si>
    <t>$/kg SDBS</t>
  </si>
  <si>
    <t>$/kg NaOH</t>
  </si>
  <si>
    <t>Estimated Hold-up Volume Data</t>
  </si>
  <si>
    <t>Total Trains =</t>
  </si>
  <si>
    <t xml:space="preserve">Cleaning Flow Rate Vessel = </t>
  </si>
  <si>
    <t>L/min</t>
  </si>
  <si>
    <t>1st Stage Array =</t>
  </si>
  <si>
    <t>Cleaning Tank Volume =</t>
  </si>
  <si>
    <t>Liters</t>
  </si>
  <si>
    <t>2nd Stage Array =</t>
  </si>
  <si>
    <t>Elements/Vessel =</t>
  </si>
  <si>
    <t xml:space="preserve">Liters/Element = </t>
  </si>
  <si>
    <t>プラント名</t>
  </si>
  <si>
    <t>トレイン</t>
  </si>
  <si>
    <t>日付</t>
  </si>
  <si>
    <t>時間</t>
  </si>
  <si>
    <t>濃縮流量</t>
  </si>
  <si>
    <t>透過液流量</t>
  </si>
  <si>
    <t>供給圧力</t>
  </si>
  <si>
    <t>濃縮圧力</t>
  </si>
  <si>
    <t>エレメント選択</t>
  </si>
  <si>
    <t>ベッセル当りのエレメント本数</t>
  </si>
  <si>
    <t>ベッセル</t>
  </si>
  <si>
    <t>標準テスト条件</t>
  </si>
  <si>
    <t>温度換算係数</t>
  </si>
  <si>
    <t>作業者</t>
  </si>
  <si>
    <t>コメント</t>
  </si>
  <si>
    <t>入力データ</t>
  </si>
  <si>
    <t>操作データ</t>
  </si>
  <si>
    <t>参照データ</t>
  </si>
  <si>
    <t>濃度</t>
  </si>
  <si>
    <t>透過流量</t>
  </si>
  <si>
    <t>圧力</t>
  </si>
  <si>
    <t>計算値</t>
  </si>
  <si>
    <t>温度補正データ</t>
  </si>
  <si>
    <t>供給</t>
  </si>
  <si>
    <t>塩透過度</t>
  </si>
  <si>
    <t>差圧</t>
  </si>
  <si>
    <t>水透過係数</t>
  </si>
  <si>
    <t>塩透過係数</t>
  </si>
  <si>
    <r>
      <t>J</t>
    </r>
    <r>
      <rPr>
        <sz val="10"/>
        <rFont val="Arial"/>
        <family val="2"/>
      </rPr>
      <t>apanese(kanji)</t>
    </r>
  </si>
  <si>
    <r>
      <t>供給液</t>
    </r>
    <r>
      <rPr>
        <sz val="10"/>
        <rFont val="Arial"/>
        <family val="2"/>
      </rPr>
      <t xml:space="preserve"> pH</t>
    </r>
  </si>
  <si>
    <r>
      <t>膜面積</t>
    </r>
    <r>
      <rPr>
        <sz val="10"/>
        <rFont val="Arial"/>
        <family val="2"/>
      </rPr>
      <t xml:space="preserve"> (ft 2)</t>
    </r>
  </si>
  <si>
    <r>
      <t>流量</t>
    </r>
    <r>
      <rPr>
        <sz val="10"/>
        <rFont val="Arial"/>
        <family val="2"/>
      </rPr>
      <t>(gpd)</t>
    </r>
  </si>
  <si>
    <r>
      <t>除去率</t>
    </r>
    <r>
      <rPr>
        <sz val="10"/>
        <rFont val="Arial"/>
        <family val="2"/>
      </rPr>
      <t>(%)</t>
    </r>
  </si>
  <si>
    <r>
      <t>実効運転圧力</t>
    </r>
    <r>
      <rPr>
        <sz val="10"/>
        <rFont val="Arial"/>
        <family val="2"/>
      </rPr>
      <t xml:space="preserve"> (psi)</t>
    </r>
  </si>
  <si>
    <t>SWC5</t>
  </si>
  <si>
    <t>项目名称</t>
  </si>
  <si>
    <t>列</t>
  </si>
  <si>
    <t>日期</t>
  </si>
  <si>
    <t>时间</t>
  </si>
  <si>
    <t>给水温度</t>
  </si>
  <si>
    <t>给水含盐量</t>
  </si>
  <si>
    <t>产水含盐量</t>
  </si>
  <si>
    <t>浓水流量</t>
  </si>
  <si>
    <t>产水流量</t>
  </si>
  <si>
    <t>给水压力</t>
  </si>
  <si>
    <t>浓水压力</t>
  </si>
  <si>
    <t>产水背压</t>
  </si>
  <si>
    <t>膜元件选择</t>
  </si>
  <si>
    <t>膜元件数量／每支压力容器</t>
  </si>
  <si>
    <t>压力容器数量</t>
  </si>
  <si>
    <t>标准测试条件</t>
  </si>
  <si>
    <t>膜面积(ft 2)</t>
  </si>
  <si>
    <t>脱盐率（％）</t>
  </si>
  <si>
    <t>温度校正系数</t>
  </si>
  <si>
    <t>操作人</t>
  </si>
  <si>
    <t>评论</t>
  </si>
  <si>
    <t>加入数据</t>
  </si>
  <si>
    <t>运行数据</t>
  </si>
  <si>
    <t>参考数据</t>
  </si>
  <si>
    <t>浓度</t>
  </si>
  <si>
    <t>流量</t>
  </si>
  <si>
    <t>压力</t>
  </si>
  <si>
    <t>计算值</t>
  </si>
  <si>
    <t>标准化值</t>
  </si>
  <si>
    <t>给水</t>
  </si>
  <si>
    <t>透盐率</t>
  </si>
  <si>
    <t>压差</t>
  </si>
  <si>
    <t>水透过系数</t>
  </si>
  <si>
    <t>盐透过系数</t>
  </si>
  <si>
    <r>
      <t>给水</t>
    </r>
    <r>
      <rPr>
        <sz val="10"/>
        <rFont val="Arial"/>
        <family val="2"/>
      </rPr>
      <t>pH</t>
    </r>
  </si>
  <si>
    <r>
      <t>供給液</t>
    </r>
    <r>
      <rPr>
        <sz val="10"/>
        <rFont val="Arial"/>
        <family val="2"/>
      </rPr>
      <t xml:space="preserve"> </t>
    </r>
    <r>
      <rPr>
        <sz val="10"/>
        <rFont val="ＭＳ Ｐゴシック"/>
        <family val="2"/>
        <charset val="128"/>
      </rPr>
      <t>温度</t>
    </r>
  </si>
  <si>
    <r>
      <t>供給液</t>
    </r>
    <r>
      <rPr>
        <sz val="10"/>
        <rFont val="Arial"/>
        <family val="2"/>
      </rPr>
      <t xml:space="preserve"> </t>
    </r>
    <r>
      <rPr>
        <sz val="10"/>
        <rFont val="ＭＳ Ｐゴシック"/>
        <family val="2"/>
        <charset val="128"/>
      </rPr>
      <t>塩濃度</t>
    </r>
  </si>
  <si>
    <r>
      <t>透過液</t>
    </r>
    <r>
      <rPr>
        <sz val="10"/>
        <rFont val="Arial"/>
        <family val="2"/>
      </rPr>
      <t xml:space="preserve"> </t>
    </r>
    <r>
      <rPr>
        <sz val="10"/>
        <rFont val="ＭＳ Ｐゴシック"/>
        <family val="2"/>
        <charset val="128"/>
      </rPr>
      <t>塩濃度</t>
    </r>
  </si>
  <si>
    <r>
      <t>透過液</t>
    </r>
    <r>
      <rPr>
        <sz val="10"/>
        <rFont val="Arial"/>
        <family val="2"/>
      </rPr>
      <t xml:space="preserve"> </t>
    </r>
    <r>
      <rPr>
        <sz val="10"/>
        <rFont val="ＭＳ Ｐゴシック"/>
        <family val="2"/>
        <charset val="128"/>
      </rPr>
      <t>背圧</t>
    </r>
  </si>
  <si>
    <r>
      <t>供給液　</t>
    </r>
    <r>
      <rPr>
        <sz val="10"/>
        <rFont val="Arial"/>
        <family val="2"/>
      </rPr>
      <t>TDS</t>
    </r>
    <r>
      <rPr>
        <sz val="10"/>
        <rFont val="ＭＳ Ｐゴシック"/>
        <family val="2"/>
        <charset val="128"/>
      </rPr>
      <t>（</t>
    </r>
    <r>
      <rPr>
        <sz val="10"/>
        <rFont val="Arial"/>
        <family val="2"/>
      </rPr>
      <t>ppm</t>
    </r>
    <r>
      <rPr>
        <sz val="10"/>
        <rFont val="ＭＳ Ｐゴシック"/>
        <family val="2"/>
        <charset val="128"/>
      </rPr>
      <t>）</t>
    </r>
  </si>
  <si>
    <r>
      <t>给水</t>
    </r>
    <r>
      <rPr>
        <sz val="10"/>
        <rFont val="Arial"/>
        <family val="2"/>
      </rPr>
      <t>TDS(ppm)</t>
    </r>
  </si>
  <si>
    <r>
      <t>净驱动压力</t>
    </r>
    <r>
      <rPr>
        <sz val="10"/>
        <rFont val="Arial"/>
        <family val="2"/>
      </rPr>
      <t>(psi)</t>
    </r>
  </si>
  <si>
    <t>中文</t>
  </si>
  <si>
    <t>Trains</t>
  </si>
  <si>
    <t xml:space="preserve">Proyecto </t>
  </si>
  <si>
    <t xml:space="preserve">Paso de Sales </t>
  </si>
  <si>
    <t>Coef. Transp. Agua</t>
  </si>
  <si>
    <t>Time</t>
  </si>
  <si>
    <t>Site:</t>
  </si>
  <si>
    <t>Train/ Skid:</t>
  </si>
  <si>
    <t>Stage:</t>
  </si>
  <si>
    <t>FEED</t>
  </si>
  <si>
    <t>CONCENTRATION</t>
  </si>
  <si>
    <t>FLOWS</t>
  </si>
  <si>
    <t>PRESSURES</t>
  </si>
  <si>
    <t xml:space="preserve">pH </t>
  </si>
  <si>
    <t>Temp</t>
  </si>
  <si>
    <t>Conc</t>
  </si>
  <si>
    <t>UNITS:</t>
  </si>
  <si>
    <t>COMMENTS:</t>
  </si>
  <si>
    <t>Print and use this form for manual data collectoin.  Data from this form should be entered into ROdataXL</t>
  </si>
  <si>
    <t>Water Transport Coefficient</t>
  </si>
  <si>
    <t>Salt Transport Coefficient</t>
  </si>
  <si>
    <t>French</t>
  </si>
  <si>
    <t>SWC5-4040</t>
  </si>
  <si>
    <t>CPA3-LD</t>
  </si>
  <si>
    <t>CPA5-LD</t>
  </si>
  <si>
    <t>LFC3-LD</t>
  </si>
  <si>
    <t>ESPA2-31</t>
  </si>
  <si>
    <t>ESPA2-LD</t>
  </si>
  <si>
    <t>ESPAB</t>
  </si>
  <si>
    <t>SWC5-LD</t>
  </si>
  <si>
    <t>SWC6</t>
  </si>
  <si>
    <t>HYDRACoRe50-4040</t>
  </si>
  <si>
    <t>SWC4 MAX</t>
  </si>
  <si>
    <t>SWC5 MAX</t>
  </si>
  <si>
    <t>SWC6 MAX</t>
  </si>
  <si>
    <t>ESPAB MAX</t>
  </si>
  <si>
    <t>New elements added. + names changed to MAX</t>
  </si>
  <si>
    <t>ESPA2 MAX</t>
  </si>
  <si>
    <t>SWC4B</t>
  </si>
  <si>
    <t>New elements added (SANRO-HS-4,SANRO-HS8, SANRO-HS2-4,SANROHS2-8,SWC4B MAX, SWC4-1640, SWC5-1640 and ESPA2-1640)</t>
  </si>
  <si>
    <t>SANRO-HS-4</t>
  </si>
  <si>
    <t>SANRO-HS-8</t>
  </si>
  <si>
    <t>SANRO-HS2-4</t>
  </si>
  <si>
    <t>SWC4B MAX</t>
  </si>
  <si>
    <t>ESPA2-1640</t>
  </si>
  <si>
    <t>SWC4-1640</t>
  </si>
  <si>
    <t>SWC5-1640</t>
  </si>
  <si>
    <t>SANRO-HS2-8</t>
  </si>
  <si>
    <t>Nom du Projet</t>
  </si>
  <si>
    <t>Ligne</t>
  </si>
  <si>
    <t>Heure</t>
  </si>
  <si>
    <t>Salinité Alim.</t>
  </si>
  <si>
    <t>Salinité Perm.</t>
  </si>
  <si>
    <t>Débit Concentrat</t>
  </si>
  <si>
    <t>Débit Perméat</t>
  </si>
  <si>
    <t>Pression Alim.</t>
  </si>
  <si>
    <t>Pression Conc.</t>
  </si>
  <si>
    <t>Contre-pression Perm.</t>
  </si>
  <si>
    <t>Sélection de l'Elément</t>
  </si>
  <si>
    <t>Eléments / Tube</t>
  </si>
  <si>
    <t>Tubes Pression</t>
  </si>
  <si>
    <t xml:space="preserve">Conditions standards de test </t>
  </si>
  <si>
    <t>Surface (ft 2)</t>
  </si>
  <si>
    <t>TDS Aliim.</t>
  </si>
  <si>
    <t>Flux (gpd)</t>
  </si>
  <si>
    <t>Rejection (%)</t>
  </si>
  <si>
    <t>PEN (psi)</t>
  </si>
  <si>
    <t>Opérateur</t>
  </si>
  <si>
    <t>Commentaires</t>
  </si>
  <si>
    <t>Introduire les Données</t>
  </si>
  <si>
    <t>Données de Fonctionnement</t>
  </si>
  <si>
    <t>Données de Référence</t>
  </si>
  <si>
    <t>Débits</t>
  </si>
  <si>
    <t>Pressions</t>
  </si>
  <si>
    <t>Données Calculées</t>
  </si>
  <si>
    <t>Données Normalisées</t>
  </si>
  <si>
    <t>Passage de Sels</t>
  </si>
  <si>
    <t>Pression Différentielle</t>
  </si>
  <si>
    <t>Coéficient de Transport de l'Eau</t>
  </si>
  <si>
    <t>Coéficient de Transport des Sels</t>
  </si>
  <si>
    <t>3. Rename the column on line 10  where the new language is inserted</t>
  </si>
  <si>
    <t>4. Highlight column and change column definition</t>
  </si>
  <si>
    <t>CPA-4040E</t>
  </si>
  <si>
    <t>CPA5 -LD-4040</t>
  </si>
  <si>
    <t>CPA5 MAX</t>
  </si>
  <si>
    <t>CPA6-LD</t>
  </si>
  <si>
    <t>LFC3-LD-4040</t>
  </si>
  <si>
    <t>ESPA-2514</t>
  </si>
  <si>
    <t>ESPA-2521</t>
  </si>
  <si>
    <t>ESPA-2540</t>
  </si>
  <si>
    <t>ESPA-4014</t>
  </si>
  <si>
    <t>ESPA-4021</t>
  </si>
  <si>
    <t>ESPA-4611</t>
  </si>
  <si>
    <t>ESPA-4641</t>
  </si>
  <si>
    <t>ESPA2-LD-4040</t>
  </si>
  <si>
    <t>ESPAB-1640</t>
  </si>
  <si>
    <t>ESPA4-LD</t>
  </si>
  <si>
    <t>ESPA4 MAX</t>
  </si>
  <si>
    <t>ESNA1-LF-LD</t>
  </si>
  <si>
    <t>ESNA1-LF2-LD</t>
  </si>
  <si>
    <t>HYDRACoRe50</t>
  </si>
  <si>
    <t>Nano-BW</t>
  </si>
  <si>
    <t>Nano-BW MAX</t>
  </si>
  <si>
    <t>Nano-SW</t>
  </si>
  <si>
    <t>Nano-SW MAX</t>
  </si>
  <si>
    <t>SWC-2514</t>
  </si>
  <si>
    <t>SWC-2521</t>
  </si>
  <si>
    <t>SWC-4014</t>
  </si>
  <si>
    <t>SWC-4021</t>
  </si>
  <si>
    <t>SWC4-LD</t>
  </si>
  <si>
    <t>SWC4B-LD</t>
  </si>
  <si>
    <t>SWC5-LD-4040</t>
  </si>
  <si>
    <t>SWC6-4040</t>
  </si>
  <si>
    <t>SWC6-LD</t>
  </si>
  <si>
    <t>SWC-2540</t>
  </si>
  <si>
    <t>New elements added</t>
  </si>
  <si>
    <t>Permeate Flow</t>
  </si>
  <si>
    <t>Differential Pressure</t>
  </si>
  <si>
    <t>% Salt Passage</t>
  </si>
  <si>
    <t>Permeate</t>
  </si>
  <si>
    <t>hy-info@nitto.com</t>
  </si>
  <si>
    <t>Version 8.2</t>
  </si>
  <si>
    <t>CPA7-LD-4040</t>
  </si>
  <si>
    <t>CPA7-LD</t>
  </si>
  <si>
    <t>ESPA2-LD MAX</t>
  </si>
  <si>
    <t>ESNA4-LD</t>
  </si>
  <si>
    <t>Nano-SW-LD MAX</t>
  </si>
  <si>
    <t>Nano-SW-HP</t>
  </si>
  <si>
    <t>PROC10</t>
  </si>
  <si>
    <t>PROC20</t>
  </si>
  <si>
    <t>PROC30</t>
  </si>
  <si>
    <t>PRO-XR1</t>
  </si>
  <si>
    <t>PRO-LF1</t>
  </si>
  <si>
    <t>PRO-LF1-4040</t>
  </si>
  <si>
    <t>PRO-XS1</t>
  </si>
  <si>
    <t>PRO-XS1-4040</t>
  </si>
  <si>
    <t>PRO-XS2</t>
  </si>
  <si>
    <t>PRO-XS2-4040</t>
  </si>
  <si>
    <t>PRO-XS3</t>
  </si>
  <si>
    <t>PRO-XS3-4040</t>
  </si>
  <si>
    <t>PRO-XP1</t>
  </si>
  <si>
    <t>PRO-XP1-4040</t>
  </si>
  <si>
    <t>New elements added (CPA7-LD, ESPA2-LD MAX)</t>
  </si>
  <si>
    <t>Added NANO and PRO series, CPA7-LD-4040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</si>
</sst>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164" formatCode="0.0"/>
    <numFmt numFmtId="165" formatCode="0.000"/>
    <numFmt numFmtId="166" formatCode="0.000E+00"/>
    <numFmt numFmtId="167" formatCode="m/d/yy;@"/>
    <numFmt numFmtId="168" formatCode="h:mm;@"/>
    <numFmt numFmtId="169" formatCode="mm/dd/yy;@"/>
    <numFmt numFmtId="170" formatCode="[$-409]dd\-mmm\-yy;@"/>
  </numFmts>
  <fonts count="21">
    <font>
      <sz val="10"/>
      <name val="Arial"/>
    </font>
    <font>
      <sz val="10"/>
      <name val="Arial"/>
      <family val="2"/>
    </font>
    <font>
      <b/>
      <sz val="10"/>
      <name val="Arial"/>
      <family val="2"/>
    </font>
    <font>
      <sz val="10"/>
      <name val="Arial"/>
      <family val="2"/>
    </font>
    <font>
      <sz val="10"/>
      <color indexed="8"/>
      <name val="Arial"/>
      <family val="2"/>
    </font>
    <font>
      <b/>
      <sz val="20"/>
      <name val="Arial"/>
      <family val="2"/>
    </font>
    <font>
      <i/>
      <sz val="10"/>
      <name val="Arial"/>
      <family val="2"/>
    </font>
    <font>
      <u/>
      <sz val="10"/>
      <color indexed="12"/>
      <name val="Arial"/>
      <family val="2"/>
    </font>
    <font>
      <sz val="8"/>
      <name val="Arial"/>
      <family val="2"/>
    </font>
    <font>
      <sz val="8"/>
      <color indexed="81"/>
      <name val="Tahoma"/>
      <family val="2"/>
    </font>
    <font>
      <b/>
      <sz val="8"/>
      <color indexed="81"/>
      <name val="Tahoma"/>
      <family val="2"/>
    </font>
    <font>
      <sz val="8"/>
      <name val="Arial"/>
      <family val="2"/>
    </font>
    <font>
      <b/>
      <sz val="14"/>
      <name val="Arial"/>
      <family val="2"/>
    </font>
    <font>
      <u/>
      <sz val="10"/>
      <name val="Arial"/>
      <family val="2"/>
    </font>
    <font>
      <b/>
      <sz val="12"/>
      <name val="Arial"/>
      <family val="2"/>
    </font>
    <font>
      <b/>
      <sz val="10"/>
      <color indexed="8"/>
      <name val="Arial"/>
      <family val="2"/>
    </font>
    <font>
      <sz val="10"/>
      <name val="ＭＳ Ｐゴシック"/>
      <family val="2"/>
      <charset val="128"/>
    </font>
    <font>
      <sz val="10"/>
      <name val="宋体"/>
      <charset val="134"/>
    </font>
    <font>
      <sz val="10"/>
      <color indexed="10"/>
      <name val="宋体"/>
      <charset val="134"/>
    </font>
    <font>
      <b/>
      <sz val="8"/>
      <name val="Arial"/>
      <family val="2"/>
    </font>
    <font>
      <b/>
      <sz val="10"/>
      <color theme="1"/>
      <name val="Arial"/>
      <family val="2"/>
    </font>
  </fonts>
  <fills count="2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43"/>
        <bgColor indexed="64"/>
      </patternFill>
    </fill>
    <fill>
      <patternFill patternType="solid">
        <fgColor indexed="45"/>
        <bgColor indexed="64"/>
      </patternFill>
    </fill>
    <fill>
      <patternFill patternType="solid">
        <fgColor indexed="44"/>
        <bgColor indexed="64"/>
      </patternFill>
    </fill>
    <fill>
      <patternFill patternType="solid">
        <fgColor indexed="42"/>
        <bgColor indexed="64"/>
      </patternFill>
    </fill>
    <fill>
      <patternFill patternType="solid">
        <fgColor indexed="47"/>
        <bgColor indexed="64"/>
      </patternFill>
    </fill>
    <fill>
      <patternFill patternType="solid">
        <fgColor indexed="41"/>
        <bgColor indexed="64"/>
      </patternFill>
    </fill>
    <fill>
      <patternFill patternType="solid">
        <fgColor indexed="13"/>
        <bgColor indexed="64"/>
      </patternFill>
    </fill>
    <fill>
      <patternFill patternType="gray0625"/>
    </fill>
    <fill>
      <patternFill patternType="solid">
        <fgColor indexed="13"/>
        <bgColor indexed="8"/>
      </patternFill>
    </fill>
    <fill>
      <patternFill patternType="solid">
        <fgColor rgb="FFFFFF00"/>
        <bgColor indexed="64"/>
      </patternFill>
    </fill>
    <fill>
      <patternFill patternType="solid">
        <fgColor rgb="FF92D050"/>
        <bgColor indexed="64"/>
      </patternFill>
    </fill>
    <fill>
      <patternFill patternType="solid">
        <fgColor rgb="FFFFC000"/>
        <bgColor indexed="8"/>
      </patternFill>
    </fill>
    <fill>
      <patternFill patternType="solid">
        <fgColor rgb="FFFFC000"/>
        <bgColor indexed="64"/>
      </patternFill>
    </fill>
    <fill>
      <patternFill patternType="solid">
        <fgColor rgb="FF92D050"/>
        <bgColor indexed="8"/>
      </patternFill>
    </fill>
    <fill>
      <patternFill patternType="solid">
        <fgColor rgb="FF0070C0"/>
        <bgColor indexed="64"/>
      </patternFill>
    </fill>
    <fill>
      <patternFill patternType="solid">
        <fgColor theme="8" tint="0.39997558519241921"/>
        <bgColor indexed="64"/>
      </patternFill>
    </fill>
    <fill>
      <patternFill patternType="solid">
        <fgColor theme="8" tint="0.39997558519241921"/>
        <bgColor indexed="8"/>
      </patternFill>
    </fill>
  </fills>
  <borders count="61">
    <border>
      <left/>
      <right/>
      <top/>
      <bottom/>
      <diagonal/>
    </border>
    <border>
      <left style="thin">
        <color indexed="22"/>
      </left>
      <right style="thin">
        <color indexed="22"/>
      </right>
      <top style="thin">
        <color indexed="22"/>
      </top>
      <bottom style="thin">
        <color indexed="2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dashDot">
        <color indexed="64"/>
      </bottom>
      <diagonal/>
    </border>
    <border>
      <left/>
      <right/>
      <top style="thin">
        <color indexed="64"/>
      </top>
      <bottom style="dashDot">
        <color indexed="64"/>
      </bottom>
      <diagonal/>
    </border>
    <border>
      <left style="thin">
        <color indexed="64"/>
      </left>
      <right style="medium">
        <color indexed="64"/>
      </right>
      <top style="thin">
        <color indexed="64"/>
      </top>
      <bottom style="dashDot">
        <color indexed="64"/>
      </bottom>
      <diagonal/>
    </border>
    <border>
      <left style="thin">
        <color indexed="64"/>
      </left>
      <right/>
      <top style="thin">
        <color indexed="64"/>
      </top>
      <bottom style="dashDot">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22"/>
      </left>
      <right style="thin">
        <color indexed="22"/>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s>
  <cellStyleXfs count="6">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4" fillId="0" borderId="0"/>
    <xf numFmtId="0" fontId="3" fillId="0" borderId="0"/>
    <xf numFmtId="9" fontId="1" fillId="0" borderId="0" applyFont="0" applyFill="0" applyBorder="0" applyAlignment="0" applyProtection="0"/>
  </cellStyleXfs>
  <cellXfs count="359">
    <xf numFmtId="0" fontId="0" fillId="0" borderId="0" xfId="0"/>
    <xf numFmtId="0" fontId="2" fillId="0" borderId="0" xfId="0" applyFont="1"/>
    <xf numFmtId="0" fontId="3" fillId="0" borderId="0" xfId="0" applyFont="1"/>
    <xf numFmtId="164" fontId="0" fillId="0" borderId="0" xfId="0" applyNumberFormat="1"/>
    <xf numFmtId="0" fontId="0" fillId="2" borderId="0" xfId="0" applyFill="1" applyAlignment="1">
      <alignment horizontal="center"/>
    </xf>
    <xf numFmtId="164" fontId="0" fillId="2" borderId="0" xfId="0" applyNumberFormat="1" applyFill="1" applyAlignment="1">
      <alignment horizontal="center"/>
    </xf>
    <xf numFmtId="0" fontId="0" fillId="3" borderId="0" xfId="0" applyFill="1" applyAlignment="1" applyProtection="1">
      <alignment horizontal="center"/>
      <protection locked="0"/>
    </xf>
    <xf numFmtId="0" fontId="5" fillId="3" borderId="0" xfId="0" applyFont="1" applyFill="1" applyAlignment="1" applyProtection="1">
      <alignment horizontal="left"/>
      <protection locked="0"/>
    </xf>
    <xf numFmtId="164" fontId="0" fillId="3" borderId="0" xfId="0" applyNumberFormat="1" applyFill="1" applyAlignment="1" applyProtection="1">
      <alignment horizontal="center"/>
      <protection locked="0"/>
    </xf>
    <xf numFmtId="0" fontId="3" fillId="3" borderId="0" xfId="0" applyFont="1" applyFill="1" applyAlignment="1" applyProtection="1">
      <alignment horizontal="center"/>
      <protection locked="0"/>
    </xf>
    <xf numFmtId="10" fontId="0" fillId="3" borderId="0" xfId="0" applyNumberFormat="1" applyFill="1" applyAlignment="1" applyProtection="1">
      <alignment horizontal="center"/>
      <protection locked="0"/>
    </xf>
    <xf numFmtId="2" fontId="0" fillId="3" borderId="0" xfId="0" applyNumberFormat="1" applyFill="1" applyAlignment="1" applyProtection="1">
      <alignment horizontal="center"/>
      <protection locked="0"/>
    </xf>
    <xf numFmtId="0" fontId="0" fillId="3" borderId="0" xfId="0" applyFill="1" applyAlignment="1" applyProtection="1">
      <alignment horizontal="left"/>
      <protection locked="0"/>
    </xf>
    <xf numFmtId="0" fontId="2" fillId="3" borderId="0" xfId="0" applyFont="1" applyFill="1" applyAlignment="1" applyProtection="1">
      <alignment horizontal="left"/>
      <protection locked="0"/>
    </xf>
    <xf numFmtId="2" fontId="8" fillId="3" borderId="0" xfId="0" applyNumberFormat="1" applyFont="1" applyFill="1" applyAlignment="1" applyProtection="1">
      <alignment horizontal="left"/>
      <protection locked="0"/>
    </xf>
    <xf numFmtId="2" fontId="8" fillId="3" borderId="0" xfId="0" applyNumberFormat="1" applyFont="1" applyFill="1" applyAlignment="1" applyProtection="1">
      <alignment horizontal="center"/>
      <protection locked="0"/>
    </xf>
    <xf numFmtId="0" fontId="8" fillId="3" borderId="0" xfId="0" applyFont="1" applyFill="1" applyAlignment="1" applyProtection="1">
      <alignment horizontal="left"/>
      <protection locked="0"/>
    </xf>
    <xf numFmtId="0" fontId="8" fillId="3" borderId="0" xfId="0" applyFont="1" applyFill="1" applyAlignment="1" applyProtection="1">
      <alignment horizontal="center"/>
      <protection locked="0"/>
    </xf>
    <xf numFmtId="10" fontId="8" fillId="3" borderId="2" xfId="0" applyNumberFormat="1" applyFont="1" applyFill="1" applyBorder="1" applyAlignment="1" applyProtection="1">
      <alignment horizontal="left"/>
      <protection locked="0"/>
    </xf>
    <xf numFmtId="2" fontId="8" fillId="3" borderId="3" xfId="0" applyNumberFormat="1" applyFont="1" applyFill="1" applyBorder="1" applyAlignment="1" applyProtection="1">
      <alignment horizontal="center"/>
      <protection locked="0"/>
    </xf>
    <xf numFmtId="2" fontId="8" fillId="3" borderId="4" xfId="0" applyNumberFormat="1" applyFont="1" applyFill="1" applyBorder="1" applyAlignment="1" applyProtection="1">
      <alignment horizontal="center"/>
      <protection locked="0"/>
    </xf>
    <xf numFmtId="0" fontId="8" fillId="3" borderId="2" xfId="0" applyFont="1" applyFill="1" applyBorder="1" applyAlignment="1" applyProtection="1">
      <alignment horizontal="left"/>
      <protection locked="0"/>
    </xf>
    <xf numFmtId="0" fontId="8" fillId="3" borderId="3" xfId="0" applyFont="1" applyFill="1" applyBorder="1" applyAlignment="1" applyProtection="1">
      <alignment horizontal="center"/>
      <protection locked="0"/>
    </xf>
    <xf numFmtId="2" fontId="8" fillId="3" borderId="2" xfId="0" applyNumberFormat="1" applyFont="1" applyFill="1" applyBorder="1" applyAlignment="1" applyProtection="1">
      <alignment horizontal="left"/>
      <protection locked="0"/>
    </xf>
    <xf numFmtId="10" fontId="8" fillId="3" borderId="5" xfId="0" applyNumberFormat="1" applyFont="1" applyFill="1" applyBorder="1" applyAlignment="1" applyProtection="1">
      <alignment horizontal="left"/>
      <protection locked="0"/>
    </xf>
    <xf numFmtId="2" fontId="8" fillId="3" borderId="0" xfId="0" applyNumberFormat="1" applyFont="1" applyFill="1" applyBorder="1" applyAlignment="1" applyProtection="1">
      <alignment horizontal="center"/>
      <protection locked="0"/>
    </xf>
    <xf numFmtId="2" fontId="8" fillId="3" borderId="6" xfId="0" applyNumberFormat="1" applyFont="1" applyFill="1" applyBorder="1" applyAlignment="1" applyProtection="1">
      <alignment horizontal="center"/>
      <protection locked="0"/>
    </xf>
    <xf numFmtId="0" fontId="8" fillId="3" borderId="7" xfId="0" applyFont="1" applyFill="1" applyBorder="1" applyAlignment="1" applyProtection="1">
      <alignment horizontal="left"/>
      <protection locked="0"/>
    </xf>
    <xf numFmtId="0" fontId="8" fillId="3" borderId="8" xfId="0" applyFont="1" applyFill="1" applyBorder="1" applyAlignment="1" applyProtection="1">
      <alignment horizontal="center"/>
      <protection locked="0"/>
    </xf>
    <xf numFmtId="2" fontId="8" fillId="3" borderId="9" xfId="0" applyNumberFormat="1" applyFont="1" applyFill="1" applyBorder="1" applyAlignment="1" applyProtection="1">
      <alignment horizontal="center"/>
      <protection locked="0"/>
    </xf>
    <xf numFmtId="2" fontId="8" fillId="3" borderId="7" xfId="0" applyNumberFormat="1" applyFont="1" applyFill="1" applyBorder="1" applyAlignment="1" applyProtection="1">
      <alignment horizontal="left"/>
      <protection locked="0"/>
    </xf>
    <xf numFmtId="2" fontId="8" fillId="3" borderId="8" xfId="0" applyNumberFormat="1" applyFont="1" applyFill="1" applyBorder="1" applyAlignment="1" applyProtection="1">
      <alignment horizontal="center"/>
      <protection locked="0"/>
    </xf>
    <xf numFmtId="2" fontId="0" fillId="3" borderId="0" xfId="0" applyNumberFormat="1" applyFill="1" applyAlignment="1" applyProtection="1">
      <alignment horizontal="left"/>
      <protection locked="0"/>
    </xf>
    <xf numFmtId="10" fontId="8" fillId="3" borderId="7" xfId="0" applyNumberFormat="1" applyFont="1" applyFill="1" applyBorder="1" applyAlignment="1" applyProtection="1">
      <alignment horizontal="left"/>
      <protection locked="0"/>
    </xf>
    <xf numFmtId="0" fontId="3" fillId="4" borderId="10" xfId="0" applyFont="1" applyFill="1" applyBorder="1" applyAlignment="1" applyProtection="1">
      <alignment horizontal="center"/>
      <protection locked="0"/>
    </xf>
    <xf numFmtId="0" fontId="0" fillId="0" borderId="0" xfId="0" applyFill="1" applyAlignment="1" applyProtection="1">
      <alignment horizontal="left"/>
      <protection locked="0"/>
    </xf>
    <xf numFmtId="0" fontId="0" fillId="0" borderId="0" xfId="0" applyFill="1" applyAlignment="1" applyProtection="1">
      <alignment horizontal="center"/>
      <protection locked="0"/>
    </xf>
    <xf numFmtId="0" fontId="0" fillId="4" borderId="11" xfId="0" applyFill="1" applyBorder="1" applyAlignment="1" applyProtection="1">
      <alignment horizontal="center"/>
      <protection locked="0"/>
    </xf>
    <xf numFmtId="0" fontId="0" fillId="4" borderId="12" xfId="0" applyFill="1" applyBorder="1" applyAlignment="1" applyProtection="1">
      <alignment horizontal="center"/>
      <protection locked="0"/>
    </xf>
    <xf numFmtId="0" fontId="0" fillId="4" borderId="13" xfId="0" applyFill="1" applyBorder="1" applyAlignment="1" applyProtection="1">
      <alignment horizontal="center"/>
      <protection locked="0"/>
    </xf>
    <xf numFmtId="164" fontId="0" fillId="4" borderId="11" xfId="0" applyNumberFormat="1" applyFill="1" applyBorder="1" applyAlignment="1" applyProtection="1">
      <alignment horizontal="center"/>
      <protection locked="0"/>
    </xf>
    <xf numFmtId="0" fontId="3" fillId="4" borderId="12" xfId="0" applyFont="1" applyFill="1" applyBorder="1" applyAlignment="1" applyProtection="1">
      <alignment horizontal="center"/>
      <protection locked="0"/>
    </xf>
    <xf numFmtId="0" fontId="3" fillId="4" borderId="11" xfId="0" applyFont="1" applyFill="1" applyBorder="1" applyAlignment="1" applyProtection="1">
      <alignment horizontal="center"/>
      <protection locked="0"/>
    </xf>
    <xf numFmtId="0" fontId="3" fillId="4" borderId="13" xfId="0" applyFont="1" applyFill="1" applyBorder="1" applyAlignment="1" applyProtection="1">
      <alignment horizontal="center"/>
      <protection locked="0"/>
    </xf>
    <xf numFmtId="2" fontId="0" fillId="5" borderId="11" xfId="0" applyNumberFormat="1" applyFill="1" applyBorder="1" applyAlignment="1" applyProtection="1">
      <alignment horizontal="center"/>
      <protection locked="0"/>
    </xf>
    <xf numFmtId="0" fontId="0" fillId="5" borderId="11"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11" xfId="0" applyFill="1" applyBorder="1" applyAlignment="1" applyProtection="1">
      <alignment horizontal="center"/>
      <protection locked="0"/>
    </xf>
    <xf numFmtId="0" fontId="0" fillId="6" borderId="13" xfId="0" applyFill="1" applyBorder="1" applyAlignment="1" applyProtection="1">
      <alignment horizontal="center"/>
      <protection locked="0"/>
    </xf>
    <xf numFmtId="0" fontId="0" fillId="0" borderId="11" xfId="0" applyFill="1" applyBorder="1" applyAlignment="1" applyProtection="1">
      <alignment horizontal="left"/>
      <protection locked="0"/>
    </xf>
    <xf numFmtId="0" fontId="0" fillId="0" borderId="11"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6" fillId="4" borderId="8" xfId="0" applyFont="1" applyFill="1" applyBorder="1" applyAlignment="1" applyProtection="1">
      <alignment horizontal="center"/>
      <protection locked="0"/>
    </xf>
    <xf numFmtId="0" fontId="6" fillId="4" borderId="7" xfId="0" applyFont="1" applyFill="1" applyBorder="1" applyAlignment="1" applyProtection="1">
      <alignment horizontal="center"/>
      <protection locked="0"/>
    </xf>
    <xf numFmtId="0" fontId="6" fillId="4" borderId="9" xfId="0" applyFont="1" applyFill="1" applyBorder="1" applyAlignment="1" applyProtection="1">
      <alignment horizontal="center"/>
      <protection locked="0"/>
    </xf>
    <xf numFmtId="164" fontId="6" fillId="4" borderId="8" xfId="0" applyNumberFormat="1" applyFont="1" applyFill="1" applyBorder="1" applyAlignment="1" applyProtection="1">
      <alignment horizontal="center"/>
      <protection locked="0"/>
    </xf>
    <xf numFmtId="2" fontId="6" fillId="5" borderId="8" xfId="0" applyNumberFormat="1" applyFont="1" applyFill="1" applyBorder="1" applyAlignment="1" applyProtection="1">
      <alignment horizontal="center"/>
      <protection locked="0"/>
    </xf>
    <xf numFmtId="2" fontId="0" fillId="5" borderId="8" xfId="0" applyNumberFormat="1" applyFill="1" applyBorder="1" applyAlignment="1" applyProtection="1">
      <alignment horizontal="center"/>
      <protection locked="0"/>
    </xf>
    <xf numFmtId="0" fontId="0" fillId="5" borderId="8" xfId="0" applyFill="1" applyBorder="1" applyAlignment="1" applyProtection="1">
      <alignment horizontal="center"/>
      <protection locked="0"/>
    </xf>
    <xf numFmtId="0" fontId="3" fillId="5" borderId="8" xfId="0" applyFont="1" applyFill="1" applyBorder="1" applyAlignment="1" applyProtection="1">
      <alignment horizontal="center"/>
      <protection locked="0"/>
    </xf>
    <xf numFmtId="0" fontId="0" fillId="6" borderId="7" xfId="0" applyFill="1" applyBorder="1" applyAlignment="1" applyProtection="1">
      <alignment horizontal="center"/>
      <protection locked="0"/>
    </xf>
    <xf numFmtId="0" fontId="6" fillId="6" borderId="8" xfId="0" applyFont="1" applyFill="1" applyBorder="1" applyAlignment="1" applyProtection="1">
      <alignment horizontal="center"/>
      <protection locked="0"/>
    </xf>
    <xf numFmtId="0" fontId="0" fillId="6" borderId="8"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2" fillId="0" borderId="8" xfId="0" applyFont="1" applyFill="1" applyBorder="1" applyAlignment="1" applyProtection="1">
      <alignment horizontal="left"/>
      <protection locked="0"/>
    </xf>
    <xf numFmtId="0" fontId="0" fillId="0" borderId="8" xfId="0" applyFill="1" applyBorder="1" applyAlignment="1" applyProtection="1">
      <alignment horizontal="center"/>
      <protection locked="0"/>
    </xf>
    <xf numFmtId="0" fontId="0" fillId="7" borderId="0" xfId="0" applyFill="1" applyAlignment="1" applyProtection="1">
      <alignment horizontal="center"/>
      <protection locked="0"/>
    </xf>
    <xf numFmtId="164" fontId="0" fillId="7" borderId="0" xfId="0" applyNumberFormat="1" applyFill="1" applyAlignment="1" applyProtection="1">
      <alignment horizontal="center"/>
      <protection locked="0"/>
    </xf>
    <xf numFmtId="0" fontId="3" fillId="7" borderId="0" xfId="0" applyFont="1" applyFill="1" applyAlignment="1" applyProtection="1">
      <alignment horizontal="center"/>
      <protection locked="0"/>
    </xf>
    <xf numFmtId="10" fontId="0" fillId="7" borderId="0" xfId="0" applyNumberFormat="1" applyFill="1" applyAlignment="1" applyProtection="1">
      <alignment horizontal="center"/>
      <protection locked="0"/>
    </xf>
    <xf numFmtId="2" fontId="0" fillId="7" borderId="0" xfId="0" applyNumberFormat="1" applyFill="1" applyAlignment="1" applyProtection="1">
      <alignment horizontal="center"/>
      <protection locked="0"/>
    </xf>
    <xf numFmtId="166" fontId="0" fillId="7" borderId="0" xfId="0" applyNumberFormat="1" applyFill="1" applyAlignment="1" applyProtection="1">
      <alignment horizontal="center"/>
      <protection locked="0"/>
    </xf>
    <xf numFmtId="0" fontId="0" fillId="7" borderId="0" xfId="0" applyFill="1" applyAlignment="1" applyProtection="1">
      <alignment horizontal="left"/>
      <protection locked="0"/>
    </xf>
    <xf numFmtId="0" fontId="0" fillId="2" borderId="0" xfId="0" applyFill="1" applyAlignment="1" applyProtection="1">
      <alignment horizontal="center"/>
      <protection locked="0"/>
    </xf>
    <xf numFmtId="0" fontId="3" fillId="2" borderId="0" xfId="0" applyFont="1" applyFill="1" applyAlignment="1" applyProtection="1">
      <alignment horizontal="center"/>
      <protection locked="0"/>
    </xf>
    <xf numFmtId="10" fontId="0" fillId="2" borderId="0" xfId="0" applyNumberFormat="1" applyFill="1" applyAlignment="1" applyProtection="1">
      <alignment horizontal="center"/>
      <protection locked="0"/>
    </xf>
    <xf numFmtId="2" fontId="0" fillId="2" borderId="0" xfId="0" applyNumberFormat="1" applyFill="1" applyAlignment="1" applyProtection="1">
      <alignment horizontal="center"/>
      <protection locked="0"/>
    </xf>
    <xf numFmtId="166" fontId="0" fillId="2" borderId="0" xfId="0" applyNumberFormat="1" applyFill="1" applyAlignment="1" applyProtection="1">
      <alignment horizontal="center"/>
      <protection locked="0"/>
    </xf>
    <xf numFmtId="0" fontId="0" fillId="2" borderId="0" xfId="0" applyFill="1" applyAlignment="1" applyProtection="1">
      <alignment horizontal="left"/>
      <protection locked="0"/>
    </xf>
    <xf numFmtId="164" fontId="0" fillId="0" borderId="0" xfId="0" applyNumberFormat="1" applyFill="1" applyAlignment="1" applyProtection="1">
      <alignment horizontal="center"/>
      <protection locked="0"/>
    </xf>
    <xf numFmtId="0" fontId="3" fillId="0" borderId="0" xfId="0" applyFont="1" applyFill="1" applyAlignment="1" applyProtection="1">
      <alignment horizontal="center"/>
      <protection locked="0"/>
    </xf>
    <xf numFmtId="10" fontId="0" fillId="0" borderId="0" xfId="0" applyNumberFormat="1" applyFill="1" applyAlignment="1" applyProtection="1">
      <alignment horizontal="center"/>
      <protection locked="0"/>
    </xf>
    <xf numFmtId="2" fontId="0" fillId="0" borderId="0" xfId="0" applyNumberFormat="1" applyFill="1" applyAlignment="1" applyProtection="1">
      <alignment horizontal="center"/>
      <protection locked="0"/>
    </xf>
    <xf numFmtId="166" fontId="0" fillId="0" borderId="0" xfId="0" applyNumberFormat="1" applyFill="1" applyAlignment="1" applyProtection="1">
      <alignment horizontal="center"/>
      <protection locked="0"/>
    </xf>
    <xf numFmtId="0" fontId="0" fillId="2" borderId="0" xfId="0" applyFill="1" applyAlignment="1" applyProtection="1">
      <alignment horizontal="center"/>
    </xf>
    <xf numFmtId="164" fontId="0" fillId="2" borderId="0" xfId="0" applyNumberFormat="1" applyFill="1" applyAlignment="1" applyProtection="1">
      <alignment horizontal="center"/>
      <protection locked="0"/>
    </xf>
    <xf numFmtId="0" fontId="8" fillId="3" borderId="0" xfId="0" applyNumberFormat="1" applyFont="1" applyFill="1" applyAlignment="1" applyProtection="1">
      <alignment horizontal="left"/>
    </xf>
    <xf numFmtId="2" fontId="8" fillId="3" borderId="4" xfId="0" applyNumberFormat="1" applyFont="1" applyFill="1" applyBorder="1" applyAlignment="1" applyProtection="1">
      <alignment horizontal="center"/>
    </xf>
    <xf numFmtId="2" fontId="8" fillId="3" borderId="9" xfId="0" applyNumberFormat="1" applyFont="1" applyFill="1" applyBorder="1" applyAlignment="1" applyProtection="1">
      <alignment horizontal="center"/>
    </xf>
    <xf numFmtId="0" fontId="2" fillId="4" borderId="5" xfId="0" applyFont="1" applyFill="1" applyBorder="1" applyAlignment="1" applyProtection="1">
      <alignment horizontal="center"/>
      <protection locked="0"/>
    </xf>
    <xf numFmtId="0" fontId="2" fillId="4" borderId="6" xfId="0" applyFont="1" applyFill="1" applyBorder="1" applyAlignment="1" applyProtection="1">
      <alignment horizontal="center"/>
      <protection locked="0"/>
    </xf>
    <xf numFmtId="0" fontId="2" fillId="4" borderId="0" xfId="0" applyFont="1" applyFill="1" applyBorder="1" applyAlignment="1" applyProtection="1">
      <alignment horizontal="center"/>
      <protection locked="0"/>
    </xf>
    <xf numFmtId="0" fontId="2" fillId="5" borderId="0" xfId="0" applyFont="1" applyFill="1" applyBorder="1" applyAlignment="1" applyProtection="1">
      <alignment horizontal="center"/>
      <protection locked="0"/>
    </xf>
    <xf numFmtId="0" fontId="3" fillId="4" borderId="14" xfId="0" applyFont="1" applyFill="1" applyBorder="1" applyAlignment="1" applyProtection="1">
      <alignment horizontal="center"/>
      <protection locked="0"/>
    </xf>
    <xf numFmtId="0" fontId="3" fillId="4" borderId="15" xfId="0" applyFont="1" applyFill="1" applyBorder="1" applyAlignment="1" applyProtection="1">
      <alignment horizontal="center"/>
      <protection locked="0"/>
    </xf>
    <xf numFmtId="0" fontId="0" fillId="3" borderId="0" xfId="0" applyNumberFormat="1" applyFill="1" applyAlignment="1" applyProtection="1">
      <alignment horizontal="center"/>
      <protection locked="0"/>
    </xf>
    <xf numFmtId="0" fontId="0" fillId="4" borderId="10" xfId="0" applyNumberFormat="1" applyFill="1" applyBorder="1" applyAlignment="1" applyProtection="1">
      <alignment horizontal="center"/>
      <protection locked="0"/>
    </xf>
    <xf numFmtId="0" fontId="0" fillId="4" borderId="16" xfId="0" applyNumberFormat="1" applyFill="1" applyBorder="1" applyAlignment="1" applyProtection="1">
      <alignment horizontal="center"/>
      <protection locked="0"/>
    </xf>
    <xf numFmtId="0" fontId="0" fillId="4" borderId="11" xfId="0" applyNumberFormat="1" applyFill="1" applyBorder="1" applyAlignment="1" applyProtection="1">
      <alignment horizontal="center"/>
      <protection locked="0"/>
    </xf>
    <xf numFmtId="0" fontId="0" fillId="4" borderId="8" xfId="0" applyNumberFormat="1" applyFill="1" applyBorder="1" applyAlignment="1" applyProtection="1">
      <alignment horizontal="center"/>
      <protection locked="0"/>
    </xf>
    <xf numFmtId="0" fontId="0" fillId="7" borderId="0" xfId="0" applyNumberFormat="1" applyFill="1" applyAlignment="1" applyProtection="1">
      <alignment horizontal="center"/>
      <protection locked="0"/>
    </xf>
    <xf numFmtId="0" fontId="0" fillId="2" borderId="0" xfId="0" applyNumberFormat="1" applyFill="1" applyAlignment="1" applyProtection="1">
      <alignment horizontal="center"/>
      <protection locked="0"/>
    </xf>
    <xf numFmtId="0" fontId="0" fillId="0" borderId="0" xfId="0" applyNumberFormat="1" applyFill="1" applyAlignment="1" applyProtection="1">
      <alignment horizontal="center"/>
      <protection locked="0"/>
    </xf>
    <xf numFmtId="0" fontId="2" fillId="6" borderId="5" xfId="0" applyFont="1" applyFill="1" applyBorder="1" applyAlignment="1" applyProtection="1">
      <alignment horizontal="center" wrapText="1"/>
      <protection locked="0"/>
    </xf>
    <xf numFmtId="0" fontId="2" fillId="6" borderId="0" xfId="0" applyFont="1" applyFill="1" applyBorder="1" applyAlignment="1" applyProtection="1">
      <alignment horizontal="center" wrapText="1"/>
      <protection locked="0"/>
    </xf>
    <xf numFmtId="0" fontId="2" fillId="6" borderId="6" xfId="0" applyFont="1" applyFill="1" applyBorder="1" applyAlignment="1" applyProtection="1">
      <alignment horizontal="center" wrapText="1"/>
      <protection locked="0"/>
    </xf>
    <xf numFmtId="14" fontId="0" fillId="0" borderId="0" xfId="0" applyNumberFormat="1"/>
    <xf numFmtId="0" fontId="12" fillId="0" borderId="0" xfId="0" applyFont="1"/>
    <xf numFmtId="0" fontId="0" fillId="0" borderId="17" xfId="0" applyBorder="1"/>
    <xf numFmtId="0" fontId="0" fillId="8" borderId="17" xfId="0" applyFill="1" applyBorder="1" applyAlignment="1">
      <alignment horizontal="center"/>
    </xf>
    <xf numFmtId="0" fontId="0" fillId="8" borderId="17" xfId="0" applyFill="1" applyBorder="1" applyAlignment="1">
      <alignment horizontal="center" vertical="center" wrapText="1"/>
    </xf>
    <xf numFmtId="0" fontId="0" fillId="8" borderId="17" xfId="0" applyFill="1" applyBorder="1"/>
    <xf numFmtId="0" fontId="0" fillId="0" borderId="17" xfId="0" applyBorder="1" applyAlignment="1">
      <alignment horizontal="center" vertical="center" wrapText="1"/>
    </xf>
    <xf numFmtId="0" fontId="0" fillId="0" borderId="17" xfId="0" applyBorder="1" applyAlignment="1">
      <alignment horizontal="center"/>
    </xf>
    <xf numFmtId="0" fontId="0" fillId="0" borderId="0" xfId="0" applyAlignment="1">
      <alignment vertical="top" textRotation="180"/>
    </xf>
    <xf numFmtId="0" fontId="0" fillId="6" borderId="17" xfId="0" applyFill="1" applyBorder="1" applyAlignment="1">
      <alignment horizontal="center" vertical="top" wrapText="1"/>
    </xf>
    <xf numFmtId="169" fontId="0" fillId="0" borderId="17" xfId="0" applyNumberFormat="1" applyBorder="1" applyAlignment="1">
      <alignment horizontal="center"/>
    </xf>
    <xf numFmtId="0" fontId="0" fillId="0" borderId="18" xfId="0" applyBorder="1"/>
    <xf numFmtId="0" fontId="0" fillId="0" borderId="19" xfId="0" applyBorder="1"/>
    <xf numFmtId="0" fontId="0" fillId="0" borderId="18" xfId="0" applyBorder="1" applyAlignment="1">
      <alignment horizontal="left"/>
    </xf>
    <xf numFmtId="0" fontId="0" fillId="0" borderId="20" xfId="0" applyBorder="1" applyAlignment="1">
      <alignment horizontal="left"/>
    </xf>
    <xf numFmtId="0" fontId="0" fillId="0" borderId="19" xfId="0" applyBorder="1" applyAlignment="1">
      <alignment horizontal="left"/>
    </xf>
    <xf numFmtId="0" fontId="0" fillId="8" borderId="20" xfId="0" applyFill="1" applyBorder="1" applyAlignment="1">
      <alignment horizontal="center"/>
    </xf>
    <xf numFmtId="0" fontId="0" fillId="8" borderId="20" xfId="0" applyFill="1" applyBorder="1" applyAlignment="1">
      <alignment horizontal="left"/>
    </xf>
    <xf numFmtId="0" fontId="0" fillId="8" borderId="0" xfId="0" applyFill="1"/>
    <xf numFmtId="0" fontId="0" fillId="8" borderId="17" xfId="0" applyFill="1" applyBorder="1" applyAlignment="1">
      <alignment horizontal="left"/>
    </xf>
    <xf numFmtId="0" fontId="0" fillId="8" borderId="14" xfId="0" applyFill="1" applyBorder="1"/>
    <xf numFmtId="0" fontId="2" fillId="8" borderId="17" xfId="0" applyFont="1" applyFill="1" applyBorder="1" applyAlignment="1">
      <alignment horizontal="center"/>
    </xf>
    <xf numFmtId="0" fontId="0" fillId="0" borderId="0" xfId="0" applyBorder="1"/>
    <xf numFmtId="0" fontId="2" fillId="0" borderId="0" xfId="0" applyFont="1" applyBorder="1"/>
    <xf numFmtId="170" fontId="0" fillId="3" borderId="0" xfId="0" applyNumberFormat="1" applyFill="1" applyAlignment="1" applyProtection="1">
      <alignment horizontal="left"/>
      <protection locked="0"/>
    </xf>
    <xf numFmtId="170" fontId="0" fillId="4" borderId="21" xfId="0" applyNumberFormat="1" applyFill="1" applyBorder="1" applyAlignment="1" applyProtection="1">
      <alignment horizontal="left"/>
      <protection locked="0"/>
    </xf>
    <xf numFmtId="170" fontId="0" fillId="4" borderId="22" xfId="0" applyNumberFormat="1" applyFill="1" applyBorder="1" applyAlignment="1" applyProtection="1">
      <alignment horizontal="left"/>
      <protection locked="0"/>
    </xf>
    <xf numFmtId="170" fontId="0" fillId="4" borderId="12" xfId="0" applyNumberFormat="1" applyFill="1" applyBorder="1" applyAlignment="1" applyProtection="1">
      <alignment horizontal="center"/>
      <protection locked="0"/>
    </xf>
    <xf numFmtId="170" fontId="0" fillId="4" borderId="7" xfId="0" applyNumberFormat="1" applyFill="1" applyBorder="1" applyAlignment="1" applyProtection="1">
      <alignment horizontal="left"/>
      <protection locked="0"/>
    </xf>
    <xf numFmtId="170" fontId="0" fillId="7" borderId="0" xfId="0" applyNumberFormat="1" applyFill="1" applyAlignment="1" applyProtection="1">
      <alignment horizontal="left"/>
      <protection locked="0"/>
    </xf>
    <xf numFmtId="170" fontId="0" fillId="0" borderId="0" xfId="0" applyNumberFormat="1" applyFill="1" applyAlignment="1" applyProtection="1">
      <alignment horizontal="left"/>
      <protection locked="0"/>
    </xf>
    <xf numFmtId="0" fontId="2" fillId="3" borderId="0" xfId="0" applyFont="1" applyFill="1" applyAlignment="1" applyProtection="1">
      <alignment horizontal="center"/>
      <protection locked="0"/>
    </xf>
    <xf numFmtId="0" fontId="14" fillId="3" borderId="0" xfId="0" applyFont="1" applyFill="1" applyAlignment="1" applyProtection="1">
      <alignment horizontal="left"/>
      <protection locked="0"/>
    </xf>
    <xf numFmtId="0" fontId="0" fillId="4" borderId="17" xfId="0" applyFill="1" applyBorder="1" applyAlignment="1">
      <alignment horizontal="center" vertical="center" wrapText="1"/>
    </xf>
    <xf numFmtId="0" fontId="0" fillId="0" borderId="0" xfId="0" applyAlignment="1">
      <alignment horizontal="center" vertical="center" wrapText="1"/>
    </xf>
    <xf numFmtId="0" fontId="0" fillId="2" borderId="17" xfId="0" applyFill="1" applyBorder="1"/>
    <xf numFmtId="0" fontId="0" fillId="7" borderId="17" xfId="0" applyFill="1" applyBorder="1"/>
    <xf numFmtId="0" fontId="0" fillId="7" borderId="17" xfId="0" applyFill="1" applyBorder="1" applyAlignment="1">
      <alignment horizontal="center" vertical="center" wrapText="1"/>
    </xf>
    <xf numFmtId="0" fontId="0" fillId="4" borderId="17" xfId="0" applyFill="1" applyBorder="1"/>
    <xf numFmtId="0" fontId="0" fillId="2" borderId="17" xfId="0" applyFill="1" applyBorder="1" applyAlignment="1">
      <alignment horizontal="center" vertical="center" wrapText="1"/>
    </xf>
    <xf numFmtId="0" fontId="1" fillId="0" borderId="17" xfId="0" applyFont="1" applyFill="1" applyBorder="1" applyAlignment="1">
      <alignment horizontal="center" vertical="center" wrapText="1"/>
    </xf>
    <xf numFmtId="165" fontId="1" fillId="2" borderId="17" xfId="0" applyNumberFormat="1" applyFont="1" applyFill="1" applyBorder="1" applyAlignment="1">
      <alignment horizontal="center" vertical="center" wrapText="1"/>
    </xf>
    <xf numFmtId="2" fontId="0" fillId="7" borderId="17" xfId="0" applyNumberFormat="1" applyFill="1" applyBorder="1" applyAlignment="1">
      <alignment horizontal="center" vertical="center" wrapText="1"/>
    </xf>
    <xf numFmtId="2" fontId="0" fillId="4" borderId="17" xfId="0" applyNumberFormat="1" applyFill="1" applyBorder="1" applyAlignment="1">
      <alignment horizontal="center" vertical="center" wrapText="1"/>
    </xf>
    <xf numFmtId="44" fontId="1" fillId="7" borderId="17" xfId="1" applyFill="1" applyBorder="1" applyAlignment="1">
      <alignment horizontal="center" vertical="center" wrapText="1"/>
    </xf>
    <xf numFmtId="44" fontId="1" fillId="4" borderId="17" xfId="1" applyFill="1" applyBorder="1" applyAlignment="1">
      <alignment horizontal="center" vertical="center" wrapText="1"/>
    </xf>
    <xf numFmtId="0" fontId="0" fillId="0" borderId="0" xfId="0" applyFill="1" applyBorder="1" applyAlignment="1">
      <alignment horizontal="center" vertical="center" wrapText="1"/>
    </xf>
    <xf numFmtId="10" fontId="1" fillId="9" borderId="17" xfId="5" applyNumberFormat="1" applyFill="1" applyBorder="1" applyAlignment="1">
      <alignment horizontal="center" vertical="center" wrapText="1"/>
    </xf>
    <xf numFmtId="0" fontId="0" fillId="0" borderId="0" xfId="0" applyAlignment="1">
      <alignment horizontal="left" vertical="center" wrapText="1"/>
    </xf>
    <xf numFmtId="0" fontId="0" fillId="9" borderId="17" xfId="0" applyFill="1" applyBorder="1" applyAlignment="1">
      <alignment horizontal="center" vertical="center" wrapText="1"/>
    </xf>
    <xf numFmtId="0" fontId="0" fillId="9" borderId="18" xfId="0" applyFill="1" applyBorder="1" applyAlignment="1">
      <alignment horizontal="center" vertical="center" wrapText="1"/>
    </xf>
    <xf numFmtId="0" fontId="0" fillId="8" borderId="23" xfId="0" applyFill="1" applyBorder="1" applyAlignment="1">
      <alignment horizontal="center" vertical="center" wrapText="1"/>
    </xf>
    <xf numFmtId="0" fontId="0" fillId="8" borderId="11" xfId="0" applyFill="1" applyBorder="1" applyAlignment="1">
      <alignment horizontal="center" vertical="center" wrapText="1"/>
    </xf>
    <xf numFmtId="0" fontId="0" fillId="8" borderId="24" xfId="0" applyFill="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10" borderId="25" xfId="0" applyFill="1" applyBorder="1" applyAlignment="1">
      <alignment horizontal="center" vertical="center" wrapText="1"/>
    </xf>
    <xf numFmtId="2" fontId="0" fillId="7" borderId="27" xfId="0" applyNumberFormat="1" applyFill="1" applyBorder="1" applyAlignment="1">
      <alignment horizontal="center" vertical="center" wrapText="1"/>
    </xf>
    <xf numFmtId="44" fontId="1" fillId="7" borderId="27" xfId="1" applyFill="1" applyBorder="1" applyAlignment="1">
      <alignment horizontal="center" vertical="center" wrapText="1"/>
    </xf>
    <xf numFmtId="0" fontId="1" fillId="0" borderId="18" xfId="0" applyFont="1" applyFill="1" applyBorder="1" applyAlignment="1">
      <alignment horizontal="center" vertical="center" wrapText="1"/>
    </xf>
    <xf numFmtId="165" fontId="1" fillId="2" borderId="18" xfId="0" applyNumberFormat="1" applyFont="1" applyFill="1" applyBorder="1" applyAlignment="1">
      <alignment horizontal="center" vertical="center" wrapText="1"/>
    </xf>
    <xf numFmtId="0" fontId="0" fillId="8" borderId="0" xfId="0" applyFill="1" applyBorder="1" applyAlignment="1">
      <alignment horizontal="center" vertical="center" wrapText="1"/>
    </xf>
    <xf numFmtId="0" fontId="0" fillId="8" borderId="26" xfId="0" applyFill="1" applyBorder="1" applyAlignment="1">
      <alignment horizontal="center" vertical="center" wrapText="1"/>
    </xf>
    <xf numFmtId="0" fontId="0" fillId="8" borderId="28" xfId="0" applyFill="1" applyBorder="1" applyAlignment="1">
      <alignment horizontal="center" vertical="center" wrapText="1"/>
    </xf>
    <xf numFmtId="0" fontId="0" fillId="8" borderId="29" xfId="0" applyFill="1" applyBorder="1"/>
    <xf numFmtId="0" fontId="0" fillId="8" borderId="16" xfId="0" applyFill="1" applyBorder="1" applyAlignment="1">
      <alignment horizontal="center" vertical="center" wrapText="1"/>
    </xf>
    <xf numFmtId="0" fontId="0" fillId="8" borderId="30" xfId="0" applyFill="1" applyBorder="1" applyAlignment="1">
      <alignment horizontal="center" vertical="center" wrapText="1"/>
    </xf>
    <xf numFmtId="0" fontId="8" fillId="0" borderId="0" xfId="4" applyFont="1"/>
    <xf numFmtId="0" fontId="3" fillId="0" borderId="0" xfId="4" applyFont="1"/>
    <xf numFmtId="0" fontId="3" fillId="0" borderId="0" xfId="4" applyFont="1" applyAlignment="1">
      <alignment horizontal="center"/>
    </xf>
    <xf numFmtId="0" fontId="3" fillId="8" borderId="0" xfId="4" applyFont="1" applyFill="1"/>
    <xf numFmtId="0" fontId="15" fillId="0" borderId="0" xfId="3" applyFont="1" applyFill="1" applyBorder="1" applyAlignment="1">
      <alignment horizontal="left"/>
    </xf>
    <xf numFmtId="164" fontId="2" fillId="0" borderId="0" xfId="0" applyNumberFormat="1" applyFont="1"/>
    <xf numFmtId="0" fontId="16" fillId="0" borderId="0" xfId="4" applyFont="1"/>
    <xf numFmtId="0" fontId="17" fillId="0" borderId="0" xfId="4" applyFont="1"/>
    <xf numFmtId="0" fontId="18" fillId="8" borderId="0" xfId="4" applyFont="1" applyFill="1"/>
    <xf numFmtId="0" fontId="0" fillId="0" borderId="18" xfId="0" applyBorder="1" applyAlignment="1">
      <alignment horizontal="center"/>
    </xf>
    <xf numFmtId="0" fontId="0" fillId="0" borderId="19" xfId="0" applyBorder="1" applyAlignment="1">
      <alignment horizontal="center"/>
    </xf>
    <xf numFmtId="0" fontId="0" fillId="0" borderId="0" xfId="0" applyAlignment="1">
      <alignment horizontal="center"/>
    </xf>
    <xf numFmtId="0" fontId="2" fillId="1" borderId="31" xfId="0" applyFont="1" applyFill="1" applyBorder="1" applyAlignment="1">
      <alignment horizontal="center"/>
    </xf>
    <xf numFmtId="0" fontId="2" fillId="1" borderId="32" xfId="0" applyFont="1" applyFill="1" applyBorder="1" applyAlignment="1">
      <alignment horizontal="center"/>
    </xf>
    <xf numFmtId="0" fontId="2" fillId="0" borderId="33" xfId="0" applyFont="1" applyBorder="1" applyAlignment="1">
      <alignment horizontal="center"/>
    </xf>
    <xf numFmtId="0" fontId="2" fillId="0" borderId="34" xfId="0" applyFont="1" applyBorder="1" applyAlignment="1">
      <alignment horizontal="center"/>
    </xf>
    <xf numFmtId="0" fontId="2" fillId="0" borderId="35" xfId="0" applyFont="1" applyBorder="1" applyAlignment="1">
      <alignment horizontal="center"/>
    </xf>
    <xf numFmtId="0" fontId="2" fillId="0" borderId="36" xfId="0" applyFont="1" applyBorder="1" applyAlignment="1">
      <alignment horizontal="center"/>
    </xf>
    <xf numFmtId="0" fontId="2" fillId="11" borderId="35" xfId="0" applyFont="1" applyFill="1" applyBorder="1" applyAlignment="1">
      <alignment horizontal="center"/>
    </xf>
    <xf numFmtId="0" fontId="19" fillId="0" borderId="32" xfId="0" applyFont="1" applyBorder="1" applyAlignment="1">
      <alignment horizontal="right" vertic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11" borderId="39" xfId="0" applyFill="1" applyBorder="1" applyAlignment="1">
      <alignment horizontal="center"/>
    </xf>
    <xf numFmtId="167" fontId="0" fillId="0" borderId="40" xfId="0" applyNumberFormat="1" applyBorder="1" applyAlignment="1">
      <alignment horizontal="center"/>
    </xf>
    <xf numFmtId="168" fontId="0" fillId="0" borderId="19" xfId="0" applyNumberFormat="1" applyBorder="1" applyAlignment="1">
      <alignment horizontal="center"/>
    </xf>
    <xf numFmtId="0" fontId="0" fillId="11" borderId="19" xfId="0" applyFill="1" applyBorder="1" applyAlignment="1">
      <alignment horizontal="center"/>
    </xf>
    <xf numFmtId="0" fontId="0" fillId="0" borderId="41" xfId="0" applyBorder="1" applyAlignment="1">
      <alignment horizontal="center"/>
    </xf>
    <xf numFmtId="167" fontId="0" fillId="0" borderId="42" xfId="0" applyNumberFormat="1" applyBorder="1" applyAlignment="1">
      <alignment horizontal="center"/>
    </xf>
    <xf numFmtId="168" fontId="0" fillId="0" borderId="17" xfId="0" applyNumberFormat="1" applyBorder="1" applyAlignment="1">
      <alignment horizontal="center"/>
    </xf>
    <xf numFmtId="0" fontId="0" fillId="11" borderId="17" xfId="0" applyFill="1" applyBorder="1" applyAlignment="1">
      <alignment horizontal="center"/>
    </xf>
    <xf numFmtId="0" fontId="0" fillId="0" borderId="43" xfId="0" applyBorder="1" applyAlignment="1">
      <alignment horizontal="center"/>
    </xf>
    <xf numFmtId="167" fontId="0" fillId="0" borderId="44" xfId="0" applyNumberFormat="1" applyBorder="1" applyAlignment="1">
      <alignment horizontal="center"/>
    </xf>
    <xf numFmtId="168" fontId="0" fillId="0" borderId="18" xfId="0" applyNumberFormat="1" applyBorder="1" applyAlignment="1">
      <alignment horizontal="center"/>
    </xf>
    <xf numFmtId="0" fontId="0" fillId="11" borderId="18" xfId="0" applyFill="1" applyBorder="1" applyAlignment="1">
      <alignment horizontal="center"/>
    </xf>
    <xf numFmtId="0" fontId="0" fillId="0" borderId="45" xfId="0" applyBorder="1" applyAlignment="1">
      <alignment horizontal="center"/>
    </xf>
    <xf numFmtId="167" fontId="0" fillId="0" borderId="46" xfId="0" applyNumberFormat="1" applyBorder="1" applyAlignment="1">
      <alignment horizontal="center"/>
    </xf>
    <xf numFmtId="168" fontId="0" fillId="0" borderId="47" xfId="0" applyNumberFormat="1" applyBorder="1" applyAlignment="1">
      <alignment horizontal="center"/>
    </xf>
    <xf numFmtId="0" fontId="0" fillId="0" borderId="47" xfId="0" applyBorder="1" applyAlignment="1">
      <alignment horizontal="center"/>
    </xf>
    <xf numFmtId="0" fontId="0" fillId="11" borderId="47" xfId="0" applyFill="1" applyBorder="1" applyAlignment="1">
      <alignment horizontal="center"/>
    </xf>
    <xf numFmtId="0" fontId="0" fillId="0" borderId="48" xfId="0" applyBorder="1" applyAlignment="1">
      <alignment horizontal="center"/>
    </xf>
    <xf numFmtId="0" fontId="14" fillId="1" borderId="3" xfId="0" applyFont="1" applyFill="1" applyBorder="1" applyAlignment="1">
      <alignment horizontal="center" vertical="center"/>
    </xf>
    <xf numFmtId="167" fontId="2" fillId="0" borderId="49" xfId="0" applyNumberFormat="1" applyFont="1" applyBorder="1" applyAlignment="1">
      <alignment horizontal="center"/>
    </xf>
    <xf numFmtId="168" fontId="2" fillId="0" borderId="39" xfId="0" applyNumberFormat="1" applyFont="1" applyBorder="1" applyAlignment="1">
      <alignment horizontal="center"/>
    </xf>
    <xf numFmtId="0" fontId="14" fillId="1" borderId="8" xfId="0" applyFont="1" applyFill="1" applyBorder="1" applyAlignment="1">
      <alignment horizontal="center" vertical="center"/>
    </xf>
    <xf numFmtId="0" fontId="0" fillId="0" borderId="16" xfId="0" applyBorder="1" applyAlignment="1">
      <alignment horizontal="center"/>
    </xf>
    <xf numFmtId="0" fontId="0" fillId="0" borderId="50" xfId="0" applyBorder="1" applyAlignment="1">
      <alignment horizontal="center"/>
    </xf>
    <xf numFmtId="167" fontId="0" fillId="0" borderId="42" xfId="0" applyNumberFormat="1" applyBorder="1" applyAlignment="1"/>
    <xf numFmtId="167" fontId="0" fillId="0" borderId="17" xfId="0" applyNumberFormat="1" applyBorder="1" applyAlignment="1"/>
    <xf numFmtId="0" fontId="0" fillId="0" borderId="14" xfId="0" applyBorder="1" applyAlignment="1">
      <alignment horizontal="center"/>
    </xf>
    <xf numFmtId="0" fontId="0" fillId="0" borderId="15" xfId="0" applyBorder="1" applyAlignment="1">
      <alignment horizontal="center"/>
    </xf>
    <xf numFmtId="167" fontId="0" fillId="0" borderId="0" xfId="0" applyNumberFormat="1" applyAlignment="1">
      <alignment horizontal="center"/>
    </xf>
    <xf numFmtId="168" fontId="0" fillId="0" borderId="0" xfId="0" applyNumberFormat="1" applyAlignment="1">
      <alignment horizontal="center"/>
    </xf>
    <xf numFmtId="167" fontId="0" fillId="0" borderId="0" xfId="0" applyNumberFormat="1" applyAlignment="1">
      <alignment horizontal="left"/>
    </xf>
    <xf numFmtId="0" fontId="2" fillId="5" borderId="51" xfId="0" applyFont="1" applyFill="1" applyBorder="1" applyAlignment="1" applyProtection="1">
      <alignment horizontal="center"/>
      <protection locked="0"/>
    </xf>
    <xf numFmtId="0" fontId="2" fillId="5" borderId="5" xfId="0" applyFont="1" applyFill="1" applyBorder="1" applyAlignment="1" applyProtection="1">
      <alignment horizontal="center"/>
      <protection locked="0"/>
    </xf>
    <xf numFmtId="0" fontId="2" fillId="5" borderId="6" xfId="0" applyFont="1" applyFill="1" applyBorder="1" applyAlignment="1" applyProtection="1">
      <alignment horizontal="center"/>
      <protection locked="0"/>
    </xf>
    <xf numFmtId="10" fontId="0" fillId="5" borderId="12" xfId="0" applyNumberFormat="1" applyFill="1" applyBorder="1" applyAlignment="1" applyProtection="1">
      <alignment horizontal="center"/>
      <protection locked="0"/>
    </xf>
    <xf numFmtId="0" fontId="0" fillId="5" borderId="13" xfId="0" applyFill="1" applyBorder="1" applyAlignment="1" applyProtection="1">
      <alignment horizontal="center"/>
      <protection locked="0"/>
    </xf>
    <xf numFmtId="10" fontId="3" fillId="5" borderId="7" xfId="0" applyNumberFormat="1" applyFont="1" applyFill="1" applyBorder="1" applyAlignment="1" applyProtection="1">
      <alignment horizontal="center"/>
      <protection locked="0"/>
    </xf>
    <xf numFmtId="0" fontId="0" fillId="5" borderId="9" xfId="0" applyFill="1" applyBorder="1" applyAlignment="1" applyProtection="1">
      <alignment horizontal="center"/>
      <protection locked="0"/>
    </xf>
    <xf numFmtId="0" fontId="3" fillId="0" borderId="52" xfId="0" applyFont="1" applyFill="1" applyBorder="1" applyAlignment="1" applyProtection="1">
      <alignment horizontal="center"/>
      <protection locked="0"/>
    </xf>
    <xf numFmtId="0" fontId="3" fillId="0" borderId="53" xfId="0" applyFont="1" applyFill="1" applyBorder="1" applyAlignment="1" applyProtection="1">
      <alignment horizontal="center"/>
      <protection locked="0"/>
    </xf>
    <xf numFmtId="0" fontId="0" fillId="0" borderId="54" xfId="0" applyFill="1" applyBorder="1" applyAlignment="1" applyProtection="1">
      <alignment horizontal="center"/>
      <protection locked="0"/>
    </xf>
    <xf numFmtId="0" fontId="0" fillId="0" borderId="32" xfId="0" applyFill="1" applyBorder="1" applyAlignment="1" applyProtection="1">
      <alignment horizontal="center"/>
      <protection locked="0"/>
    </xf>
    <xf numFmtId="164" fontId="0" fillId="10" borderId="0" xfId="0" applyNumberFormat="1" applyFill="1"/>
    <xf numFmtId="0" fontId="0" fillId="13" borderId="0" xfId="0" applyFill="1"/>
    <xf numFmtId="0" fontId="0" fillId="14" borderId="0" xfId="0" applyFill="1"/>
    <xf numFmtId="164" fontId="0" fillId="14" borderId="0" xfId="0" applyNumberFormat="1" applyFill="1"/>
    <xf numFmtId="164" fontId="0" fillId="13" borderId="0" xfId="0" applyNumberFormat="1" applyFill="1"/>
    <xf numFmtId="0" fontId="0" fillId="0" borderId="0" xfId="0" applyFill="1"/>
    <xf numFmtId="0" fontId="0" fillId="16" borderId="0" xfId="0" applyFill="1"/>
    <xf numFmtId="164" fontId="0" fillId="16" borderId="0" xfId="0" applyNumberFormat="1" applyFill="1"/>
    <xf numFmtId="164" fontId="0" fillId="0" borderId="0" xfId="0" applyNumberFormat="1" applyFill="1"/>
    <xf numFmtId="0" fontId="20" fillId="3" borderId="0" xfId="0" applyFont="1" applyFill="1" applyAlignment="1" applyProtection="1">
      <alignment horizontal="left"/>
      <protection locked="0"/>
    </xf>
    <xf numFmtId="0" fontId="7" fillId="3" borderId="0" xfId="2" applyFill="1" applyAlignment="1" applyProtection="1">
      <alignment horizontal="left"/>
      <protection locked="0"/>
    </xf>
    <xf numFmtId="0" fontId="7" fillId="3" borderId="0" xfId="2" applyFill="1" applyAlignment="1" applyProtection="1">
      <alignment horizontal="center"/>
      <protection locked="0"/>
    </xf>
    <xf numFmtId="0" fontId="2" fillId="3" borderId="0" xfId="0" applyFont="1" applyFill="1" applyAlignment="1" applyProtection="1">
      <alignment horizontal="left" wrapText="1"/>
      <protection locked="0"/>
    </xf>
    <xf numFmtId="170" fontId="1" fillId="3" borderId="0" xfId="0" applyNumberFormat="1" applyFont="1" applyFill="1" applyAlignment="1" applyProtection="1">
      <alignment horizontal="left"/>
      <protection locked="0"/>
    </xf>
    <xf numFmtId="0" fontId="4" fillId="12" borderId="1" xfId="3" applyFont="1" applyFill="1" applyBorder="1" applyAlignment="1">
      <alignment horizontal="left" wrapText="1"/>
    </xf>
    <xf numFmtId="0" fontId="4" fillId="12" borderId="1" xfId="3" applyFont="1" applyFill="1" applyBorder="1" applyAlignment="1">
      <alignment horizontal="right" wrapText="1"/>
    </xf>
    <xf numFmtId="0" fontId="4" fillId="0" borderId="1" xfId="3" applyFont="1" applyFill="1" applyBorder="1" applyAlignment="1">
      <alignment horizontal="left" wrapText="1"/>
    </xf>
    <xf numFmtId="0" fontId="4" fillId="0" borderId="1" xfId="3" applyFont="1" applyFill="1" applyBorder="1" applyAlignment="1">
      <alignment horizontal="right" wrapText="1"/>
    </xf>
    <xf numFmtId="0" fontId="4" fillId="15" borderId="1" xfId="3" applyFont="1" applyFill="1" applyBorder="1" applyAlignment="1">
      <alignment horizontal="left" wrapText="1"/>
    </xf>
    <xf numFmtId="0" fontId="4" fillId="15" borderId="1" xfId="3" applyFont="1" applyFill="1" applyBorder="1" applyAlignment="1">
      <alignment horizontal="right" wrapText="1"/>
    </xf>
    <xf numFmtId="0" fontId="4" fillId="16" borderId="1" xfId="3" applyFont="1" applyFill="1" applyBorder="1" applyAlignment="1">
      <alignment horizontal="left" wrapText="1"/>
    </xf>
    <xf numFmtId="0" fontId="4" fillId="16" borderId="1" xfId="3" applyFont="1" applyFill="1" applyBorder="1" applyAlignment="1">
      <alignment horizontal="right" wrapText="1"/>
    </xf>
    <xf numFmtId="0" fontId="1" fillId="16" borderId="0" xfId="0" applyFont="1" applyFill="1"/>
    <xf numFmtId="0" fontId="1" fillId="18" borderId="0" xfId="0" applyFont="1" applyFill="1"/>
    <xf numFmtId="0" fontId="0" fillId="18" borderId="0" xfId="0" applyFill="1"/>
    <xf numFmtId="164" fontId="0" fillId="18" borderId="0" xfId="0" applyNumberFormat="1" applyFill="1"/>
    <xf numFmtId="0" fontId="1" fillId="19" borderId="0" xfId="0" applyFont="1" applyFill="1"/>
    <xf numFmtId="0" fontId="0" fillId="19" borderId="0" xfId="0" applyFill="1"/>
    <xf numFmtId="164" fontId="0" fillId="19" borderId="0" xfId="0" applyNumberFormat="1" applyFill="1"/>
    <xf numFmtId="0" fontId="4" fillId="20" borderId="1" xfId="3" applyFont="1" applyFill="1" applyBorder="1" applyAlignment="1">
      <alignment horizontal="left" wrapText="1"/>
    </xf>
    <xf numFmtId="0" fontId="4" fillId="20" borderId="1" xfId="3" applyFont="1" applyFill="1" applyBorder="1" applyAlignment="1">
      <alignment horizontal="right" wrapText="1"/>
    </xf>
    <xf numFmtId="0" fontId="4" fillId="14" borderId="1" xfId="3" applyFont="1" applyFill="1" applyBorder="1" applyAlignment="1">
      <alignment horizontal="left" wrapText="1"/>
    </xf>
    <xf numFmtId="0" fontId="4" fillId="14" borderId="1" xfId="3" applyFont="1" applyFill="1" applyBorder="1" applyAlignment="1">
      <alignment horizontal="right" wrapText="1"/>
    </xf>
    <xf numFmtId="0" fontId="4" fillId="0" borderId="55" xfId="3" applyFont="1" applyFill="1" applyBorder="1" applyAlignment="1">
      <alignment horizontal="left" wrapText="1"/>
    </xf>
    <xf numFmtId="0" fontId="4" fillId="0" borderId="55" xfId="3" applyFont="1" applyFill="1" applyBorder="1" applyAlignment="1">
      <alignment horizontal="right" wrapText="1"/>
    </xf>
    <xf numFmtId="0" fontId="4" fillId="18" borderId="0" xfId="3" applyFont="1" applyFill="1" applyBorder="1" applyAlignment="1">
      <alignment horizontal="left" wrapText="1"/>
    </xf>
    <xf numFmtId="0" fontId="4" fillId="18" borderId="0" xfId="3" applyFont="1" applyFill="1" applyBorder="1" applyAlignment="1">
      <alignment horizontal="right" wrapText="1"/>
    </xf>
    <xf numFmtId="0" fontId="4" fillId="17" borderId="0" xfId="3" applyFont="1" applyFill="1" applyBorder="1" applyAlignment="1">
      <alignment horizontal="left" wrapText="1"/>
    </xf>
    <xf numFmtId="0" fontId="4" fillId="17" borderId="0" xfId="3" applyFont="1" applyFill="1" applyBorder="1" applyAlignment="1">
      <alignment horizontal="right" wrapText="1"/>
    </xf>
    <xf numFmtId="0" fontId="4" fillId="15" borderId="0" xfId="3" applyFont="1" applyFill="1" applyBorder="1" applyAlignment="1">
      <alignment horizontal="left" wrapText="1"/>
    </xf>
    <xf numFmtId="0" fontId="4" fillId="15" borderId="0" xfId="3" applyFont="1" applyFill="1" applyBorder="1" applyAlignment="1">
      <alignment horizontal="right" wrapText="1"/>
    </xf>
    <xf numFmtId="0" fontId="4" fillId="16" borderId="55" xfId="3" applyFont="1" applyFill="1" applyBorder="1" applyAlignment="1">
      <alignment horizontal="left" wrapText="1"/>
    </xf>
    <xf numFmtId="0" fontId="4" fillId="16" borderId="55" xfId="3" applyFont="1" applyFill="1" applyBorder="1" applyAlignment="1">
      <alignment horizontal="right" wrapText="1"/>
    </xf>
    <xf numFmtId="0" fontId="4" fillId="12" borderId="55" xfId="3" applyFont="1" applyFill="1" applyBorder="1" applyAlignment="1">
      <alignment horizontal="left" wrapText="1"/>
    </xf>
    <xf numFmtId="0" fontId="4" fillId="12" borderId="55" xfId="3" applyFont="1" applyFill="1" applyBorder="1" applyAlignment="1">
      <alignment horizontal="right" wrapText="1"/>
    </xf>
    <xf numFmtId="0" fontId="4" fillId="17" borderId="55" xfId="3" applyFont="1" applyFill="1" applyBorder="1" applyAlignment="1">
      <alignment horizontal="left" wrapText="1"/>
    </xf>
    <xf numFmtId="0" fontId="4" fillId="17" borderId="55" xfId="3" applyFont="1" applyFill="1" applyBorder="1" applyAlignment="1">
      <alignment horizontal="right" wrapText="1"/>
    </xf>
    <xf numFmtId="0" fontId="4" fillId="0" borderId="0" xfId="3" applyFont="1" applyFill="1" applyBorder="1" applyAlignment="1">
      <alignment horizontal="left" wrapText="1"/>
    </xf>
    <xf numFmtId="0" fontId="4" fillId="0" borderId="0" xfId="3" applyFont="1" applyFill="1" applyBorder="1" applyAlignment="1">
      <alignment horizontal="right" wrapText="1"/>
    </xf>
    <xf numFmtId="0" fontId="2" fillId="6" borderId="21"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51" xfId="0" applyFont="1" applyFill="1" applyBorder="1" applyAlignment="1" applyProtection="1">
      <alignment horizontal="center"/>
      <protection locked="0"/>
    </xf>
    <xf numFmtId="0" fontId="2" fillId="5" borderId="21" xfId="0" applyFont="1" applyFill="1" applyBorder="1" applyAlignment="1" applyProtection="1">
      <alignment horizontal="center"/>
      <protection locked="0"/>
    </xf>
    <xf numFmtId="0" fontId="2" fillId="5" borderId="10" xfId="0" applyFont="1" applyFill="1" applyBorder="1" applyAlignment="1" applyProtection="1">
      <alignment horizontal="center"/>
      <protection locked="0"/>
    </xf>
    <xf numFmtId="0" fontId="2" fillId="4" borderId="21" xfId="0" applyFont="1" applyFill="1" applyBorder="1" applyAlignment="1" applyProtection="1">
      <alignment horizontal="center"/>
      <protection locked="0"/>
    </xf>
    <xf numFmtId="0" fontId="2" fillId="4" borderId="51" xfId="0" applyFont="1" applyFill="1" applyBorder="1" applyAlignment="1" applyProtection="1">
      <alignment horizontal="center"/>
      <protection locked="0"/>
    </xf>
    <xf numFmtId="0" fontId="2" fillId="4" borderId="10" xfId="0" applyFont="1" applyFill="1" applyBorder="1" applyAlignment="1" applyProtection="1">
      <alignment horizontal="center"/>
      <protection locked="0"/>
    </xf>
    <xf numFmtId="167" fontId="2" fillId="0" borderId="21" xfId="0" applyNumberFormat="1" applyFont="1" applyBorder="1" applyAlignment="1">
      <alignment horizontal="center"/>
    </xf>
    <xf numFmtId="167" fontId="2" fillId="0" borderId="51" xfId="0" applyNumberFormat="1" applyFont="1" applyBorder="1" applyAlignment="1">
      <alignment horizontal="center"/>
    </xf>
    <xf numFmtId="0" fontId="14" fillId="1" borderId="2" xfId="0" applyFont="1" applyFill="1" applyBorder="1" applyAlignment="1">
      <alignment horizontal="center" vertical="center"/>
    </xf>
    <xf numFmtId="0" fontId="14" fillId="1" borderId="7" xfId="0" applyFont="1" applyFill="1" applyBorder="1" applyAlignment="1">
      <alignment horizontal="center" vertical="center"/>
    </xf>
    <xf numFmtId="0" fontId="2" fillId="0" borderId="60" xfId="0" applyFont="1" applyBorder="1" applyAlignment="1">
      <alignment horizontal="center"/>
    </xf>
    <xf numFmtId="0" fontId="2" fillId="0" borderId="58" xfId="0" applyFont="1" applyBorder="1" applyAlignment="1">
      <alignment horizontal="center"/>
    </xf>
    <xf numFmtId="0" fontId="2" fillId="0" borderId="57" xfId="0" applyFont="1" applyBorder="1" applyAlignment="1">
      <alignment horizontal="center"/>
    </xf>
    <xf numFmtId="0" fontId="2" fillId="0" borderId="56" xfId="0" applyFont="1" applyBorder="1" applyAlignment="1">
      <alignment horizontal="center"/>
    </xf>
    <xf numFmtId="0" fontId="14" fillId="1" borderId="3" xfId="0" applyFont="1" applyFill="1" applyBorder="1" applyAlignment="1">
      <alignment horizontal="center" vertical="center" wrapText="1"/>
    </xf>
    <xf numFmtId="0" fontId="14" fillId="1" borderId="8" xfId="0" applyFont="1" applyFill="1" applyBorder="1" applyAlignment="1">
      <alignment horizontal="center" vertical="center" wrapText="1"/>
    </xf>
    <xf numFmtId="0" fontId="0" fillId="1" borderId="3" xfId="0" applyFill="1" applyBorder="1" applyAlignment="1">
      <alignment horizontal="center" vertical="center" wrapText="1"/>
    </xf>
    <xf numFmtId="0" fontId="0" fillId="1" borderId="8" xfId="0" applyFill="1" applyBorder="1" applyAlignment="1">
      <alignment horizontal="center" vertical="center" wrapText="1"/>
    </xf>
    <xf numFmtId="0" fontId="14" fillId="4" borderId="31" xfId="0" applyFont="1" applyFill="1" applyBorder="1" applyAlignment="1">
      <alignment horizontal="center" vertical="center"/>
    </xf>
    <xf numFmtId="0" fontId="14" fillId="4" borderId="32" xfId="0" applyFont="1" applyFill="1" applyBorder="1" applyAlignment="1">
      <alignment horizontal="center" vertical="center"/>
    </xf>
    <xf numFmtId="0" fontId="14"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167" fontId="2" fillId="0" borderId="31" xfId="0" applyNumberFormat="1" applyFont="1" applyBorder="1" applyAlignment="1">
      <alignment horizontal="center"/>
    </xf>
    <xf numFmtId="167" fontId="2" fillId="0" borderId="59" xfId="0" applyNumberFormat="1" applyFont="1" applyBorder="1" applyAlignment="1">
      <alignment horizontal="center"/>
    </xf>
    <xf numFmtId="0" fontId="0" fillId="0" borderId="32" xfId="0" applyBorder="1" applyAlignment="1">
      <alignment horizontal="center"/>
    </xf>
    <xf numFmtId="168" fontId="2" fillId="0" borderId="4" xfId="0" applyNumberFormat="1" applyFont="1" applyBorder="1" applyAlignment="1">
      <alignment horizontal="center"/>
    </xf>
    <xf numFmtId="168" fontId="2" fillId="0" borderId="6" xfId="0" applyNumberFormat="1" applyFont="1" applyBorder="1" applyAlignment="1">
      <alignment horizontal="center"/>
    </xf>
    <xf numFmtId="0" fontId="0" fillId="0" borderId="9" xfId="0" applyBorder="1" applyAlignment="1">
      <alignment horizontal="center"/>
    </xf>
    <xf numFmtId="0" fontId="2" fillId="0" borderId="3" xfId="0" applyFont="1" applyBorder="1" applyAlignment="1">
      <alignment horizontal="center"/>
    </xf>
    <xf numFmtId="0" fontId="2" fillId="0" borderId="0" xfId="0" applyFont="1" applyBorder="1" applyAlignment="1">
      <alignment horizontal="center"/>
    </xf>
    <xf numFmtId="0" fontId="0" fillId="0" borderId="8" xfId="0" applyBorder="1" applyAlignment="1"/>
    <xf numFmtId="168" fontId="0" fillId="0" borderId="2" xfId="0" applyNumberFormat="1" applyBorder="1" applyAlignment="1">
      <alignment horizontal="center"/>
    </xf>
    <xf numFmtId="168" fontId="0" fillId="0" borderId="3" xfId="0" applyNumberFormat="1" applyBorder="1" applyAlignment="1">
      <alignment horizontal="center"/>
    </xf>
    <xf numFmtId="168" fontId="0" fillId="0" borderId="4" xfId="0" applyNumberFormat="1" applyBorder="1" applyAlignment="1">
      <alignment horizontal="center"/>
    </xf>
    <xf numFmtId="168" fontId="0" fillId="0" borderId="7" xfId="0" applyNumberFormat="1" applyBorder="1" applyAlignment="1">
      <alignment horizontal="center"/>
    </xf>
    <xf numFmtId="168" fontId="0" fillId="0" borderId="8" xfId="0" applyNumberFormat="1" applyBorder="1" applyAlignment="1">
      <alignment horizontal="center"/>
    </xf>
    <xf numFmtId="168" fontId="0" fillId="0" borderId="9" xfId="0" applyNumberFormat="1" applyBorder="1" applyAlignment="1">
      <alignment horizontal="center"/>
    </xf>
    <xf numFmtId="0" fontId="0" fillId="1" borderId="4" xfId="0" applyFill="1" applyBorder="1" applyAlignment="1">
      <alignment horizontal="center" vertical="center" wrapText="1"/>
    </xf>
    <xf numFmtId="0" fontId="0" fillId="1" borderId="9" xfId="0" applyFill="1" applyBorder="1" applyAlignment="1">
      <alignment horizontal="center" vertical="center" wrapText="1"/>
    </xf>
    <xf numFmtId="0" fontId="14" fillId="1" borderId="3" xfId="0" applyFont="1" applyFill="1" applyBorder="1" applyAlignment="1">
      <alignment horizontal="center" vertical="center"/>
    </xf>
    <xf numFmtId="0" fontId="14" fillId="1" borderId="8" xfId="0" applyFont="1" applyFill="1" applyBorder="1" applyAlignment="1">
      <alignment horizontal="center" vertical="center"/>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4" fillId="0" borderId="0" xfId="0" applyFont="1" applyAlignment="1">
      <alignment horizontal="center" vertical="center" wrapText="1"/>
    </xf>
    <xf numFmtId="0" fontId="14" fillId="0" borderId="0" xfId="0" applyFont="1" applyFill="1" applyBorder="1" applyAlignment="1">
      <alignment horizontal="center" vertical="center" wrapText="1"/>
    </xf>
    <xf numFmtId="0" fontId="0" fillId="2" borderId="17" xfId="0" applyFill="1" applyBorder="1" applyAlignment="1">
      <alignment horizontal="center"/>
    </xf>
    <xf numFmtId="0" fontId="0" fillId="4" borderId="17" xfId="0" applyFill="1" applyBorder="1" applyAlignment="1">
      <alignment horizontal="center"/>
    </xf>
    <xf numFmtId="0" fontId="0" fillId="0" borderId="17" xfId="0" applyBorder="1" applyAlignment="1">
      <alignment horizontal="center"/>
    </xf>
    <xf numFmtId="0" fontId="0" fillId="7" borderId="17" xfId="0" applyFill="1" applyBorder="1" applyAlignment="1">
      <alignment horizontal="center"/>
    </xf>
    <xf numFmtId="0" fontId="0" fillId="7" borderId="25"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27" xfId="0" applyFill="1" applyBorder="1" applyAlignment="1">
      <alignment horizontal="center" vertical="center" wrapText="1"/>
    </xf>
    <xf numFmtId="0" fontId="13" fillId="4" borderId="25" xfId="2" applyFont="1" applyFill="1" applyBorder="1" applyAlignment="1" applyProtection="1">
      <alignment horizontal="center" vertical="center" wrapText="1"/>
    </xf>
    <xf numFmtId="0" fontId="7" fillId="4" borderId="14" xfId="2" applyFill="1" applyBorder="1" applyAlignment="1" applyProtection="1">
      <alignment horizontal="center" vertical="center" wrapText="1"/>
    </xf>
    <xf numFmtId="0" fontId="7" fillId="4" borderId="27" xfId="2" applyFill="1" applyBorder="1" applyAlignment="1" applyProtection="1">
      <alignment horizontal="center" vertical="center" wrapText="1"/>
    </xf>
    <xf numFmtId="0" fontId="0" fillId="0" borderId="18"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1" fillId="7" borderId="17" xfId="0" applyFont="1" applyFill="1" applyBorder="1" applyAlignment="1">
      <alignment horizontal="center" vertical="center" wrapText="1"/>
    </xf>
    <xf numFmtId="0" fontId="0" fillId="4" borderId="17" xfId="0" applyFill="1" applyBorder="1" applyAlignment="1">
      <alignment horizontal="center" vertical="center" wrapText="1"/>
    </xf>
    <xf numFmtId="0" fontId="2" fillId="6" borderId="17" xfId="0" applyFont="1" applyFill="1" applyBorder="1" applyAlignment="1">
      <alignment horizontal="center" vertical="center" wrapText="1"/>
    </xf>
  </cellXfs>
  <cellStyles count="6">
    <cellStyle name="Currency" xfId="1" builtinId="4"/>
    <cellStyle name="Hyperlink" xfId="2" builtinId="8"/>
    <cellStyle name="Normal" xfId="0" builtinId="0"/>
    <cellStyle name="Normal_Element Info" xfId="3" xr:uid="{00000000-0005-0000-0000-000003000000}"/>
    <cellStyle name="Normal_Language" xfId="4" xr:uid="{00000000-0005-0000-0000-000004000000}"/>
    <cellStyle name="Percent" xfId="5"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7.xml"/><Relationship Id="rId13" Type="http://schemas.openxmlformats.org/officeDocument/2006/relationships/worksheet" Target="worksheets/sheet5.xml"/><Relationship Id="rId18" Type="http://schemas.openxmlformats.org/officeDocument/2006/relationships/theme" Target="theme/theme1.xml"/><Relationship Id="rId3" Type="http://schemas.openxmlformats.org/officeDocument/2006/relationships/chartsheet" Target="chartsheets/sheet2.xml"/><Relationship Id="rId21" Type="http://schemas.openxmlformats.org/officeDocument/2006/relationships/calcChain" Target="calcChain.xml"/><Relationship Id="rId7" Type="http://schemas.openxmlformats.org/officeDocument/2006/relationships/chartsheet" Target="chartsheets/sheet6.xml"/><Relationship Id="rId12" Type="http://schemas.openxmlformats.org/officeDocument/2006/relationships/worksheet" Target="worksheets/sheet4.xml"/><Relationship Id="rId17" Type="http://schemas.openxmlformats.org/officeDocument/2006/relationships/externalLink" Target="externalLinks/externalLink2.xml"/><Relationship Id="rId2" Type="http://schemas.openxmlformats.org/officeDocument/2006/relationships/chartsheet" Target="chartsheets/sheet1.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chartsheet" Target="chartsheets/sheet5.xml"/><Relationship Id="rId11" Type="http://schemas.openxmlformats.org/officeDocument/2006/relationships/worksheet" Target="worksheets/sheet3.xml"/><Relationship Id="rId5" Type="http://schemas.openxmlformats.org/officeDocument/2006/relationships/chartsheet" Target="chartsheets/sheet4.xml"/><Relationship Id="rId15" Type="http://schemas.openxmlformats.org/officeDocument/2006/relationships/worksheet" Target="worksheets/sheet7.xml"/><Relationship Id="rId10" Type="http://schemas.openxmlformats.org/officeDocument/2006/relationships/worksheet" Target="worksheets/sheet2.xml"/><Relationship Id="rId19" Type="http://schemas.openxmlformats.org/officeDocument/2006/relationships/styles" Target="styles.xml"/><Relationship Id="rId4" Type="http://schemas.openxmlformats.org/officeDocument/2006/relationships/chartsheet" Target="chartsheets/sheet3.xml"/><Relationship Id="rId9" Type="http://schemas.openxmlformats.org/officeDocument/2006/relationships/chartsheet" Target="chartsheets/sheet8.xml"/><Relationship Id="rId14" Type="http://schemas.openxmlformats.org/officeDocument/2006/relationships/worksheet" Target="worksheets/sheet6.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7.5977653631284919E-2"/>
          <c:y val="0.14778325123152711"/>
          <c:w val="0.88379888268156426"/>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AFB4-49A2-BC9E-475F2701A302}"/>
            </c:ext>
          </c:extLst>
        </c:ser>
        <c:dLbls>
          <c:showLegendKey val="0"/>
          <c:showVal val="0"/>
          <c:showCatName val="0"/>
          <c:showSerName val="0"/>
          <c:showPercent val="0"/>
          <c:showBubbleSize val="0"/>
        </c:dLbls>
        <c:axId val="150142928"/>
        <c:axId val="150143488"/>
      </c:scatterChart>
      <c:valAx>
        <c:axId val="150142928"/>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62895739728"/>
              <c:y val="0.88998497057650761"/>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50143488"/>
        <c:crosses val="autoZero"/>
        <c:crossBetween val="midCat"/>
      </c:valAx>
      <c:valAx>
        <c:axId val="150143488"/>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1.2291175467473344E-2"/>
              <c:y val="0.46633645752544706"/>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50142928"/>
        <c:crosses val="autoZero"/>
        <c:crossBetween val="midCat"/>
      </c:valAx>
      <c:spPr>
        <a:noFill/>
        <a:ln w="12700">
          <a:solidFill>
            <a:srgbClr val="808080"/>
          </a:solidFill>
          <a:prstDash val="solid"/>
        </a:ln>
      </c:spPr>
    </c:plotArea>
    <c:legend>
      <c:legendPos val="b"/>
      <c:layout>
        <c:manualLayout>
          <c:xMode val="edge"/>
          <c:yMode val="edge"/>
          <c:x val="0.48044616456841199"/>
          <c:y val="0.95566802062930789"/>
          <c:w val="7.4860744101902521E-2"/>
          <c:h val="3.9407060761812107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7.5977653631284919E-2"/>
          <c:y val="0.14778325123152711"/>
          <c:w val="0.88379888268156426"/>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CE89-4E1B-B6AF-6930038BF152}"/>
            </c:ext>
          </c:extLst>
        </c:ser>
        <c:dLbls>
          <c:showLegendKey val="0"/>
          <c:showVal val="0"/>
          <c:showCatName val="0"/>
          <c:showSerName val="0"/>
          <c:showPercent val="0"/>
          <c:showBubbleSize val="0"/>
        </c:dLbls>
        <c:axId val="150145168"/>
        <c:axId val="150145728"/>
      </c:scatterChart>
      <c:valAx>
        <c:axId val="150145168"/>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62895739728"/>
              <c:y val="0.88998497057650761"/>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50145728"/>
        <c:crosses val="autoZero"/>
        <c:crossBetween val="midCat"/>
      </c:valAx>
      <c:valAx>
        <c:axId val="150145728"/>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1.2291175467473344E-2"/>
              <c:y val="0.46633645752544706"/>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50145168"/>
        <c:crosses val="autoZero"/>
        <c:crossBetween val="midCat"/>
      </c:valAx>
      <c:spPr>
        <a:noFill/>
        <a:ln w="12700">
          <a:solidFill>
            <a:srgbClr val="808080"/>
          </a:solidFill>
          <a:prstDash val="solid"/>
        </a:ln>
      </c:spPr>
    </c:plotArea>
    <c:legend>
      <c:legendPos val="b"/>
      <c:layout>
        <c:manualLayout>
          <c:xMode val="edge"/>
          <c:yMode val="edge"/>
          <c:x val="0.48044616456841199"/>
          <c:y val="0.95566802062930789"/>
          <c:w val="7.4860744101902521E-2"/>
          <c:h val="3.9407060761812107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7.5977653631284919E-2"/>
          <c:y val="0.14778325123152711"/>
          <c:w val="0.88379888268156426"/>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E9CC-4A01-B4F0-3E31FDE638D1}"/>
            </c:ext>
          </c:extLst>
        </c:ser>
        <c:dLbls>
          <c:showLegendKey val="0"/>
          <c:showVal val="0"/>
          <c:showCatName val="0"/>
          <c:showSerName val="0"/>
          <c:showPercent val="0"/>
          <c:showBubbleSize val="0"/>
        </c:dLbls>
        <c:axId val="150147408"/>
        <c:axId val="150147968"/>
      </c:scatterChart>
      <c:valAx>
        <c:axId val="150147408"/>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62895739728"/>
              <c:y val="0.88998497057650761"/>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50147968"/>
        <c:crosses val="autoZero"/>
        <c:crossBetween val="midCat"/>
      </c:valAx>
      <c:valAx>
        <c:axId val="150147968"/>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1.2291175467473344E-2"/>
              <c:y val="0.46633645752544706"/>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50147408"/>
        <c:crosses val="autoZero"/>
        <c:crossBetween val="midCat"/>
      </c:valAx>
      <c:spPr>
        <a:noFill/>
        <a:ln w="12700">
          <a:solidFill>
            <a:srgbClr val="808080"/>
          </a:solidFill>
          <a:prstDash val="solid"/>
        </a:ln>
      </c:spPr>
    </c:plotArea>
    <c:legend>
      <c:legendPos val="b"/>
      <c:layout>
        <c:manualLayout>
          <c:xMode val="edge"/>
          <c:yMode val="edge"/>
          <c:x val="0.48044616456841199"/>
          <c:y val="0.95566802062930789"/>
          <c:w val="7.4860744101902521E-2"/>
          <c:h val="3.9407060761812107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0.10121892335841093"/>
          <c:y val="0.14778325123152711"/>
          <c:w val="0.85855765802103245"/>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8516-4795-B610-7ACD50FDF734}"/>
            </c:ext>
          </c:extLst>
        </c:ser>
        <c:dLbls>
          <c:showLegendKey val="0"/>
          <c:showVal val="0"/>
          <c:showCatName val="0"/>
          <c:showSerName val="0"/>
          <c:showPercent val="0"/>
          <c:showBubbleSize val="0"/>
        </c:dLbls>
        <c:axId val="148508688"/>
        <c:axId val="148509248"/>
      </c:scatterChart>
      <c:valAx>
        <c:axId val="148508688"/>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74758663644"/>
              <c:y val="0.88998497057650761"/>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48509248"/>
        <c:crosses val="autoZero"/>
        <c:crossBetween val="midCat"/>
      </c:valAx>
      <c:valAx>
        <c:axId val="148509248"/>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1.2291175467473344E-2"/>
              <c:y val="0.46633645752544706"/>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48508688"/>
        <c:crosses val="autoZero"/>
        <c:crossBetween val="midCat"/>
      </c:valAx>
      <c:spPr>
        <a:noFill/>
        <a:ln w="12700">
          <a:solidFill>
            <a:srgbClr val="808080"/>
          </a:solidFill>
          <a:prstDash val="solid"/>
        </a:ln>
      </c:spPr>
    </c:plotArea>
    <c:legend>
      <c:legendPos val="b"/>
      <c:layout>
        <c:manualLayout>
          <c:xMode val="edge"/>
          <c:yMode val="edge"/>
          <c:x val="0.48044616456841199"/>
          <c:y val="0.95566802062930789"/>
          <c:w val="7.4860744101902521E-2"/>
          <c:h val="3.9407060761812107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0.1027037043532142"/>
          <c:y val="0.14778325123152711"/>
          <c:w val="0.85707287702622914"/>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2E3F-42BB-AC3C-6A4216046332}"/>
            </c:ext>
          </c:extLst>
        </c:ser>
        <c:dLbls>
          <c:showLegendKey val="0"/>
          <c:showVal val="0"/>
          <c:showCatName val="0"/>
          <c:showSerName val="0"/>
          <c:showPercent val="0"/>
          <c:showBubbleSize val="0"/>
        </c:dLbls>
        <c:axId val="148511488"/>
        <c:axId val="148512048"/>
      </c:scatterChart>
      <c:valAx>
        <c:axId val="148511488"/>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74758663644"/>
              <c:y val="0.88998497057650761"/>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48512048"/>
        <c:crosses val="autoZero"/>
        <c:crossBetween val="midCat"/>
      </c:valAx>
      <c:valAx>
        <c:axId val="148512048"/>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1.2291175467473344E-2"/>
              <c:y val="0.46633645752544706"/>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48511488"/>
        <c:crosses val="autoZero"/>
        <c:crossBetween val="midCat"/>
      </c:valAx>
      <c:spPr>
        <a:noFill/>
        <a:ln w="12700">
          <a:solidFill>
            <a:srgbClr val="808080"/>
          </a:solidFill>
          <a:prstDash val="solid"/>
        </a:ln>
      </c:spPr>
    </c:plotArea>
    <c:legend>
      <c:legendPos val="b"/>
      <c:layout>
        <c:manualLayout>
          <c:xMode val="edge"/>
          <c:yMode val="edge"/>
          <c:x val="0.48044616456841199"/>
          <c:y val="0.95566802062930789"/>
          <c:w val="7.4860744101902521E-2"/>
          <c:h val="3.9407060761812107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0.10121892335841093"/>
          <c:y val="0.14778325123152711"/>
          <c:w val="0.85855765802103245"/>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EB02-4465-B7AA-C9836AAFBB99}"/>
            </c:ext>
          </c:extLst>
        </c:ser>
        <c:dLbls>
          <c:showLegendKey val="0"/>
          <c:showVal val="0"/>
          <c:showCatName val="0"/>
          <c:showSerName val="0"/>
          <c:showPercent val="0"/>
          <c:showBubbleSize val="0"/>
        </c:dLbls>
        <c:axId val="148514288"/>
        <c:axId val="148514848"/>
      </c:scatterChart>
      <c:valAx>
        <c:axId val="148514288"/>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80584442531"/>
              <c:y val="0.88998492209750379"/>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48514848"/>
        <c:crosses val="autoZero"/>
        <c:crossBetween val="midCat"/>
      </c:valAx>
      <c:valAx>
        <c:axId val="148514848"/>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6.3520567724134709E-3"/>
              <c:y val="0.46633658517726195"/>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48514288"/>
        <c:crosses val="autoZero"/>
        <c:crossBetween val="midCat"/>
      </c:valAx>
      <c:spPr>
        <a:noFill/>
        <a:ln w="12700">
          <a:solidFill>
            <a:srgbClr val="808080"/>
          </a:solidFill>
          <a:prstDash val="solid"/>
        </a:ln>
      </c:spPr>
    </c:plotArea>
    <c:legend>
      <c:legendPos val="b"/>
      <c:layout>
        <c:manualLayout>
          <c:xMode val="edge"/>
          <c:yMode val="edge"/>
          <c:x val="0.48044625268166646"/>
          <c:y val="0.9556678737580061"/>
          <c:w val="7.4860787167751075E-2"/>
          <c:h val="3.9407193577071231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0.13982322922329588"/>
          <c:y val="0.14778325123152711"/>
          <c:w val="0.81995335215614751"/>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5E2E-4A44-96ED-FDBBD04022AB}"/>
            </c:ext>
          </c:extLst>
        </c:ser>
        <c:dLbls>
          <c:showLegendKey val="0"/>
          <c:showVal val="0"/>
          <c:showCatName val="0"/>
          <c:showSerName val="0"/>
          <c:showPercent val="0"/>
          <c:showBubbleSize val="0"/>
        </c:dLbls>
        <c:axId val="230766864"/>
        <c:axId val="230767424"/>
      </c:scatterChart>
      <c:valAx>
        <c:axId val="230766864"/>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80584442531"/>
              <c:y val="0.88998492209750379"/>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230767424"/>
        <c:crosses val="autoZero"/>
        <c:crossBetween val="midCat"/>
      </c:valAx>
      <c:valAx>
        <c:axId val="230767424"/>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7.8368377672167373E-3"/>
              <c:y val="0.46633658517726195"/>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230766864"/>
        <c:crosses val="autoZero"/>
        <c:crossBetween val="midCat"/>
      </c:valAx>
      <c:spPr>
        <a:noFill/>
        <a:ln w="12700">
          <a:solidFill>
            <a:srgbClr val="808080"/>
          </a:solidFill>
          <a:prstDash val="solid"/>
        </a:ln>
      </c:spPr>
    </c:plotArea>
    <c:legend>
      <c:legendPos val="b"/>
      <c:layout>
        <c:manualLayout>
          <c:xMode val="edge"/>
          <c:yMode val="edge"/>
          <c:x val="0.48044625268166646"/>
          <c:y val="0.9556678737580061"/>
          <c:w val="7.4860787167751075E-2"/>
          <c:h val="3.9407193577071231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975" b="1" i="0" u="none" strike="noStrike" baseline="0">
                <a:solidFill>
                  <a:srgbClr val="000000"/>
                </a:solidFill>
                <a:latin typeface="Arial"/>
                <a:ea typeface="Arial"/>
                <a:cs typeface="Arial"/>
              </a:defRPr>
            </a:pPr>
            <a:r>
              <a:rPr lang="en-US"/>
              <a:t>Perm Flow</a:t>
            </a:r>
          </a:p>
        </c:rich>
      </c:tx>
      <c:overlay val="1"/>
      <c:spPr>
        <a:noFill/>
        <a:ln w="25400">
          <a:noFill/>
        </a:ln>
      </c:spPr>
    </c:title>
    <c:autoTitleDeleted val="0"/>
    <c:plotArea>
      <c:layout>
        <c:manualLayout>
          <c:layoutTarget val="inner"/>
          <c:xMode val="edge"/>
          <c:yMode val="edge"/>
          <c:x val="0.13833844822849259"/>
          <c:y val="0.14778325123152711"/>
          <c:w val="0.82143813315095082"/>
          <c:h val="0.69293924466338264"/>
        </c:manualLayout>
      </c:layout>
      <c:scatterChart>
        <c:scatterStyle val="lineMarker"/>
        <c:varyColors val="0"/>
        <c:ser>
          <c:idx val="0"/>
          <c:order val="0"/>
          <c:tx>
            <c:strRef>
              <c:f>Data!$F$1</c:f>
              <c:strCache>
                <c:ptCount val="1"/>
                <c:pt idx="0">
                  <c:v>System</c:v>
                </c:pt>
              </c:strCache>
            </c:strRef>
          </c:tx>
          <c:spPr>
            <a:ln w="28575">
              <a:noFill/>
            </a:ln>
          </c:spPr>
          <c:marker>
            <c:symbol val="diamond"/>
            <c:size val="8"/>
            <c:spPr>
              <a:solidFill>
                <a:srgbClr val="000080"/>
              </a:solidFill>
              <a:ln>
                <a:solidFill>
                  <a:srgbClr val="000080"/>
                </a:solidFill>
                <a:prstDash val="solid"/>
              </a:ln>
            </c:spPr>
          </c:marker>
          <c:xVal>
            <c:numRef>
              <c:f>Data!$U$14:$U$14</c:f>
              <c:numCache>
                <c:formatCode>0.00</c:formatCode>
                <c:ptCount val="1"/>
              </c:numCache>
            </c:numRef>
          </c:xVal>
          <c:yVal>
            <c:numRef>
              <c:f>Data!$J$14:$J$14</c:f>
              <c:numCache>
                <c:formatCode>0.0</c:formatCode>
                <c:ptCount val="1"/>
              </c:numCache>
            </c:numRef>
          </c:yVal>
          <c:smooth val="0"/>
          <c:extLst>
            <c:ext xmlns:c16="http://schemas.microsoft.com/office/drawing/2014/chart" uri="{C3380CC4-5D6E-409C-BE32-E72D297353CC}">
              <c16:uniqueId val="{00000000-FF29-49FF-9CD4-A9B177CEC560}"/>
            </c:ext>
          </c:extLst>
        </c:ser>
        <c:dLbls>
          <c:showLegendKey val="0"/>
          <c:showVal val="0"/>
          <c:showCatName val="0"/>
          <c:showSerName val="0"/>
          <c:showPercent val="0"/>
          <c:showBubbleSize val="0"/>
        </c:dLbls>
        <c:axId val="230769664"/>
        <c:axId val="230770224"/>
      </c:scatterChart>
      <c:valAx>
        <c:axId val="230769664"/>
        <c:scaling>
          <c:orientation val="minMax"/>
        </c:scaling>
        <c:delete val="0"/>
        <c:axPos val="b"/>
        <c:title>
          <c:tx>
            <c:rich>
              <a:bodyPr/>
              <a:lstStyle/>
              <a:p>
                <a:pPr>
                  <a:defRPr sz="1150" b="1" i="0" u="none" strike="noStrike" baseline="0">
                    <a:solidFill>
                      <a:srgbClr val="000000"/>
                    </a:solidFill>
                    <a:latin typeface="Arial"/>
                    <a:ea typeface="Arial"/>
                    <a:cs typeface="Arial"/>
                  </a:defRPr>
                </a:pPr>
                <a:r>
                  <a:rPr lang="en-US"/>
                  <a:t>Date</a:t>
                </a:r>
              </a:p>
            </c:rich>
          </c:tx>
          <c:layout>
            <c:manualLayout>
              <c:xMode val="edge"/>
              <c:yMode val="edge"/>
              <c:x val="0.49720580584442531"/>
              <c:y val="0.88998492209750379"/>
            </c:manualLayout>
          </c:layout>
          <c:overlay val="0"/>
          <c:spPr>
            <a:noFill/>
            <a:ln w="25400">
              <a:noFill/>
            </a:ln>
          </c:spPr>
        </c:title>
        <c:numFmt formatCode="[$-409]d\-mmm\-yy;@"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230770224"/>
        <c:crosses val="autoZero"/>
        <c:crossBetween val="midCat"/>
      </c:valAx>
      <c:valAx>
        <c:axId val="230770224"/>
        <c:scaling>
          <c:orientation val="minMax"/>
        </c:scaling>
        <c:delete val="0"/>
        <c:axPos val="l"/>
        <c:majorGridlines>
          <c:spPr>
            <a:ln w="3175">
              <a:solidFill>
                <a:srgbClr val="C0C0C0"/>
              </a:solidFill>
              <a:prstDash val="solid"/>
            </a:ln>
          </c:spPr>
        </c:majorGridlines>
        <c:title>
          <c:tx>
            <c:strRef>
              <c:f>Data!$J$13</c:f>
              <c:strCache>
                <c:ptCount val="1"/>
                <c:pt idx="0">
                  <c:v>gpm</c:v>
                </c:pt>
              </c:strCache>
            </c:strRef>
          </c:tx>
          <c:layout>
            <c:manualLayout>
              <c:xMode val="edge"/>
              <c:yMode val="edge"/>
              <c:x val="6.3520567724134709E-3"/>
              <c:y val="0.46633658517726195"/>
            </c:manualLayout>
          </c:layout>
          <c:overlay val="0"/>
          <c:spPr>
            <a:noFill/>
            <a:ln w="25400">
              <a:noFill/>
            </a:ln>
          </c:spPr>
          <c:txPr>
            <a:bodyPr/>
            <a:lstStyle/>
            <a:p>
              <a:pPr>
                <a:defRPr sz="1150" b="1" i="0" u="none" strike="noStrike" baseline="0">
                  <a:solidFill>
                    <a:srgbClr val="000000"/>
                  </a:solidFill>
                  <a:latin typeface="Arial"/>
                  <a:ea typeface="Arial"/>
                  <a:cs typeface="Arial"/>
                </a:defRPr>
              </a:pPr>
              <a:endParaRPr lang="en-US"/>
            </a:p>
          </c:txPr>
        </c:title>
        <c:numFmt formatCode="0.0"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230769664"/>
        <c:crosses val="autoZero"/>
        <c:crossBetween val="midCat"/>
      </c:valAx>
      <c:spPr>
        <a:noFill/>
        <a:ln w="12700">
          <a:solidFill>
            <a:srgbClr val="808080"/>
          </a:solidFill>
          <a:prstDash val="solid"/>
        </a:ln>
      </c:spPr>
    </c:plotArea>
    <c:legend>
      <c:legendPos val="b"/>
      <c:layout>
        <c:manualLayout>
          <c:xMode val="edge"/>
          <c:yMode val="edge"/>
          <c:x val="0.48044625268166646"/>
          <c:y val="0.9556678737580061"/>
          <c:w val="7.4860787167751075E-2"/>
          <c:h val="3.9407193577071231E-2"/>
        </c:manualLayout>
      </c:layout>
      <c:overlay val="0"/>
      <c:spPr>
        <a:solidFill>
          <a:srgbClr val="FFFFFF"/>
        </a:solidFill>
        <a:ln w="3175">
          <a:solidFill>
            <a:srgbClr val="000000"/>
          </a:solidFill>
          <a:prstDash val="solid"/>
        </a:ln>
      </c:spPr>
      <c:txPr>
        <a:bodyPr/>
        <a:lstStyle/>
        <a:p>
          <a:pPr>
            <a:defRPr sz="845" b="0" i="0" u="none" strike="noStrike" baseline="0">
              <a:solidFill>
                <a:srgbClr val="000000"/>
              </a:solidFill>
              <a:latin typeface="Arial"/>
              <a:ea typeface="Arial"/>
              <a:cs typeface="Arial"/>
            </a:defRPr>
          </a:pPr>
          <a:endParaRPr lang="en-US"/>
        </a:p>
      </c:txPr>
    </c:legend>
    <c:plotVisOnly val="1"/>
    <c:dispBlanksAs val="gap"/>
    <c:showDLblsOverMax val="0"/>
  </c:chart>
  <c:spPr>
    <a:noFill/>
    <a:ln w="3175">
      <a:solidFill>
        <a:srgbClr val="000000"/>
      </a:solidFill>
      <a:prstDash val="solid"/>
    </a:ln>
    <a:effectLst>
      <a:outerShdw dist="35921" dir="2700000" algn="br">
        <a:srgbClr val="000000"/>
      </a:outerShdw>
    </a:effectLst>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chartsheets/_rels/sheet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chartsheets/_rels/sheet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chartsheets/_rels/sheet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chartsheets/_rels/sheet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chartsheets/_rels/sheet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chartsheets/_rels/sheet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9.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codeName="Chart1">
    <tabColor indexed="43"/>
  </sheetPr>
  <sheetViews>
    <sheetView workbookViewId="0"/>
  </sheetViews>
  <pageMargins left="0.75" right="0.75" top="1" bottom="1" header="0.5" footer="0.5"/>
  <pageSetup orientation="landscape" r:id="rId1"/>
  <headerFooter alignWithMargins="0"/>
  <drawing r:id="rId2"/>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200-000000000000}">
  <sheetPr codeName="Chart2">
    <tabColor indexed="43"/>
  </sheetPr>
  <sheetViews>
    <sheetView workbookViewId="0"/>
  </sheetViews>
  <pageMargins left="0.75" right="0.75" top="1" bottom="1" header="0.5" footer="0.5"/>
  <pageSetup orientation="landscape" r:id="rId1"/>
  <headerFooter alignWithMargins="0"/>
  <drawing r:id="rId2"/>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300-000000000000}">
  <sheetPr codeName="Chart3">
    <tabColor indexed="43"/>
  </sheetPr>
  <sheetViews>
    <sheetView workbookViewId="0"/>
  </sheetViews>
  <pageMargins left="0.75" right="0.75" top="1" bottom="1" header="0.5" footer="0.5"/>
  <pageSetup orientation="landscape" r:id="rId1"/>
  <headerFooter alignWithMargins="0"/>
  <drawing r:id="rId2"/>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400-000000000000}">
  <sheetPr codeName="Chart9">
    <tabColor indexed="44"/>
  </sheetPr>
  <sheetViews>
    <sheetView workbookViewId="0"/>
  </sheetViews>
  <pageMargins left="0.75" right="0.75" top="1" bottom="1" header="0.5" footer="0.5"/>
  <pageSetup orientation="landscape" r:id="rId1"/>
  <headerFooter alignWithMargins="0"/>
  <drawing r:id="rId2"/>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codeName="Chart10">
    <tabColor indexed="44"/>
  </sheetPr>
  <sheetViews>
    <sheetView workbookViewId="0"/>
  </sheetViews>
  <pageMargins left="0.75" right="0.75" top="1" bottom="1" header="0.5" footer="0.5"/>
  <pageSetup orientation="landscape" r:id="rId1"/>
  <headerFooter alignWithMargins="0"/>
  <drawing r:id="rId2"/>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600-000000000000}">
  <sheetPr codeName="Chart11">
    <tabColor indexed="44"/>
  </sheetPr>
  <sheetViews>
    <sheetView workbookViewId="0"/>
  </sheetViews>
  <pageMargins left="0.75" right="0.75" top="1" bottom="1" header="0.5" footer="0.5"/>
  <pageSetup orientation="landscape" r:id="rId1"/>
  <headerFooter alignWithMargins="0"/>
  <drawing r:id="rId2"/>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codeName="Chart12">
    <tabColor indexed="44"/>
  </sheetPr>
  <sheetViews>
    <sheetView workbookViewId="0"/>
  </sheetViews>
  <pageMargins left="0.75" right="0.75" top="1" bottom="1" header="0.5" footer="0.5"/>
  <pageSetup orientation="landscape" r:id="rId1"/>
  <headerFooter alignWithMargins="0"/>
  <drawing r:id="rId2"/>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800-000000000000}">
  <sheetPr codeName="Chart13">
    <tabColor indexed="44"/>
  </sheetPr>
  <sheetViews>
    <sheetView workbookViewId="0"/>
  </sheetViews>
  <pageMargins left="0.75" right="0.75" top="1" bottom="1" header="0.5" footer="0.5"/>
  <pageSetup orientation="landscape" r:id="rId1"/>
  <headerFooter alignWithMargins="0"/>
  <drawing r:id="rId2"/>
</chartsheet>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7.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76200</xdr:rowOff>
        </xdr:from>
        <xdr:to>
          <xdr:col>1</xdr:col>
          <xdr:colOff>152400</xdr:colOff>
          <xdr:row>0</xdr:row>
          <xdr:rowOff>266700</xdr:rowOff>
        </xdr:to>
        <xdr:sp macro="" textlink="">
          <xdr:nvSpPr>
            <xdr:cNvPr id="2049" name="cmdOp"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0</xdr:row>
          <xdr:rowOff>297180</xdr:rowOff>
        </xdr:from>
        <xdr:to>
          <xdr:col>1</xdr:col>
          <xdr:colOff>152400</xdr:colOff>
          <xdr:row>1</xdr:row>
          <xdr:rowOff>152400</xdr:rowOff>
        </xdr:to>
        <xdr:sp macro="" textlink="">
          <xdr:nvSpPr>
            <xdr:cNvPr id="2061" name="cmdCleanData"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xdr:colOff>
          <xdr:row>2</xdr:row>
          <xdr:rowOff>0</xdr:rowOff>
        </xdr:from>
        <xdr:to>
          <xdr:col>1</xdr:col>
          <xdr:colOff>144780</xdr:colOff>
          <xdr:row>2</xdr:row>
          <xdr:rowOff>190500</xdr:rowOff>
        </xdr:to>
        <xdr:sp macro="" textlink="">
          <xdr:nvSpPr>
            <xdr:cNvPr id="2062" name="cmdAdditionalData"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14</xdr:col>
      <xdr:colOff>47625</xdr:colOff>
      <xdr:row>1</xdr:row>
      <xdr:rowOff>47625</xdr:rowOff>
    </xdr:from>
    <xdr:to>
      <xdr:col>17</xdr:col>
      <xdr:colOff>266700</xdr:colOff>
      <xdr:row>5</xdr:row>
      <xdr:rowOff>19050</xdr:rowOff>
    </xdr:to>
    <xdr:pic>
      <xdr:nvPicPr>
        <xdr:cNvPr id="2382" name="Picture 12">
          <a:extLst>
            <a:ext uri="{FF2B5EF4-FFF2-40B4-BE49-F238E27FC236}">
              <a16:creationId xmlns:a16="http://schemas.microsoft.com/office/drawing/2014/main" id="{00000000-0008-0000-00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05875" y="381000"/>
          <a:ext cx="32861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33</xdr:col>
      <xdr:colOff>9525</xdr:colOff>
      <xdr:row>0</xdr:row>
      <xdr:rowOff>295275</xdr:rowOff>
    </xdr:from>
    <xdr:to>
      <xdr:col>38</xdr:col>
      <xdr:colOff>257175</xdr:colOff>
      <xdr:row>4</xdr:row>
      <xdr:rowOff>95250</xdr:rowOff>
    </xdr:to>
    <xdr:pic>
      <xdr:nvPicPr>
        <xdr:cNvPr id="2383" name="Picture 12">
          <a:extLst>
            <a:ext uri="{FF2B5EF4-FFF2-40B4-BE49-F238E27FC236}">
              <a16:creationId xmlns:a16="http://schemas.microsoft.com/office/drawing/2014/main" id="{00000000-0008-0000-00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6575" y="295275"/>
          <a:ext cx="3295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0.7035</cdr:x>
      <cdr:y>0</cdr:y>
    </cdr:from>
    <cdr:to>
      <cdr:x>0.98475</cdr:x>
      <cdr:y>0.09975</cdr:y>
    </cdr:to>
    <cdr:sp macro="" textlink="">
      <cdr:nvSpPr>
        <cdr:cNvPr id="45061" name="Text Box 5"/>
        <cdr:cNvSpPr txBox="1">
          <a:spLocks xmlns:a="http://schemas.openxmlformats.org/drawingml/2006/main" noChangeArrowheads="1" noTextEdit="1"/>
        </cdr:cNvSpPr>
      </cdr:nvSpPr>
      <cdr:spPr bwMode="auto">
        <a:xfrm xmlns:a="http://schemas.openxmlformats.org/drawingml/2006/main">
          <a:off x="5997250" y="0"/>
          <a:ext cx="2397621"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0.00125</cdr:x>
      <cdr:y>0.0105</cdr:y>
    </cdr:from>
    <cdr:to>
      <cdr:x>0.106</cdr:x>
      <cdr:y>0.09975</cdr:y>
    </cdr:to>
    <cdr:sp macro="" textlink="">
      <cdr:nvSpPr>
        <cdr:cNvPr id="45062" name="Text Box 6"/>
        <cdr:cNvSpPr txBox="1">
          <a:spLocks xmlns:a="http://schemas.openxmlformats.org/drawingml/2006/main" noChangeArrowheads="1" noTextEdit="1"/>
        </cdr:cNvSpPr>
      </cdr:nvSpPr>
      <cdr:spPr bwMode="auto">
        <a:xfrm xmlns:a="http://schemas.openxmlformats.org/drawingml/2006/main">
          <a:off x="10656" y="50756"/>
          <a:ext cx="892981"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5" name="Picture 4">
          <a:extLst xmlns:a="http://schemas.openxmlformats.org/drawingml/2006/main">
            <a:ext uri="{FF2B5EF4-FFF2-40B4-BE49-F238E27FC236}">
              <a16:creationId xmlns:a16="http://schemas.microsoft.com/office/drawing/2014/main" id="{9535E7EE-84A3-4493-826D-BC554ACDD7F7}"/>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50" y="5518150"/>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4.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0.7035</cdr:x>
      <cdr:y>0</cdr:y>
    </cdr:from>
    <cdr:to>
      <cdr:x>0.98375</cdr:x>
      <cdr:y>0.09975</cdr:y>
    </cdr:to>
    <cdr:sp macro="" textlink="">
      <cdr:nvSpPr>
        <cdr:cNvPr id="898069" name="Text Box 21"/>
        <cdr:cNvSpPr txBox="1">
          <a:spLocks xmlns:a="http://schemas.openxmlformats.org/drawingml/2006/main" noChangeArrowheads="1" noTextEdit="1"/>
        </cdr:cNvSpPr>
      </cdr:nvSpPr>
      <cdr:spPr bwMode="auto">
        <a:xfrm xmlns:a="http://schemas.openxmlformats.org/drawingml/2006/main">
          <a:off x="6017352" y="0"/>
          <a:ext cx="2397104" cy="57179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0.0105</cdr:y>
    </cdr:from>
    <cdr:to>
      <cdr:x>0.10425</cdr:x>
      <cdr:y>0.09975</cdr:y>
    </cdr:to>
    <cdr:sp macro="" textlink="">
      <cdr:nvSpPr>
        <cdr:cNvPr id="898070"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5" name="Picture 4">
          <a:extLst xmlns:a="http://schemas.openxmlformats.org/drawingml/2006/main">
            <a:ext uri="{FF2B5EF4-FFF2-40B4-BE49-F238E27FC236}">
              <a16:creationId xmlns:a16="http://schemas.microsoft.com/office/drawing/2014/main" id="{01E392CE-443B-4B97-A15A-79D7CAA820C1}"/>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50" y="5518150"/>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6.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0.7035</cdr:x>
      <cdr:y>0</cdr:y>
    </cdr:from>
    <cdr:to>
      <cdr:x>0.98375</cdr:x>
      <cdr:y>0.10125</cdr:y>
    </cdr:to>
    <cdr:sp macro="" textlink="">
      <cdr:nvSpPr>
        <cdr:cNvPr id="899093" name="Text Box 21"/>
        <cdr:cNvSpPr txBox="1">
          <a:spLocks xmlns:a="http://schemas.openxmlformats.org/drawingml/2006/main" noChangeArrowheads="1" noTextEdit="1"/>
        </cdr:cNvSpPr>
      </cdr:nvSpPr>
      <cdr:spPr bwMode="auto">
        <a:xfrm xmlns:a="http://schemas.openxmlformats.org/drawingml/2006/main">
          <a:off x="5997250" y="0"/>
          <a:ext cx="2389096"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0.01075</cdr:y>
    </cdr:from>
    <cdr:to>
      <cdr:x>0.10425</cdr:x>
      <cdr:y>0.10125</cdr:y>
    </cdr:to>
    <cdr:sp macro="" textlink="">
      <cdr:nvSpPr>
        <cdr:cNvPr id="899094"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6" name="Picture 5">
          <a:extLst xmlns:a="http://schemas.openxmlformats.org/drawingml/2006/main">
            <a:ext uri="{FF2B5EF4-FFF2-40B4-BE49-F238E27FC236}">
              <a16:creationId xmlns:a16="http://schemas.microsoft.com/office/drawing/2014/main" id="{7A08E9EF-D30F-4BB1-AC62-1E1424EFCE88}"/>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50" y="5518150"/>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8.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c:userShapes xmlns:c="http://schemas.openxmlformats.org/drawingml/2006/chart">
  <cdr:relSizeAnchor xmlns:cdr="http://schemas.openxmlformats.org/drawingml/2006/chartDrawing">
    <cdr:from>
      <cdr:x>0.7035</cdr:x>
      <cdr:y>0</cdr:y>
    </cdr:from>
    <cdr:to>
      <cdr:x>0.98375</cdr:x>
      <cdr:y>0.1</cdr:y>
    </cdr:to>
    <cdr:sp macro="" textlink="">
      <cdr:nvSpPr>
        <cdr:cNvPr id="900117" name="Text Box 21"/>
        <cdr:cNvSpPr txBox="1">
          <a:spLocks xmlns:a="http://schemas.openxmlformats.org/drawingml/2006/main" noChangeArrowheads="1" noTextEdit="1"/>
        </cdr:cNvSpPr>
      </cdr:nvSpPr>
      <cdr:spPr bwMode="auto">
        <a:xfrm xmlns:a="http://schemas.openxmlformats.org/drawingml/2006/main">
          <a:off x="5997250" y="0"/>
          <a:ext cx="2389096"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0.0105</cdr:y>
    </cdr:from>
    <cdr:to>
      <cdr:x>0.10425</cdr:x>
      <cdr:y>0.1</cdr:y>
    </cdr:to>
    <cdr:sp macro="" textlink="">
      <cdr:nvSpPr>
        <cdr:cNvPr id="900118"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5" name="Picture 4">
          <a:extLst xmlns:a="http://schemas.openxmlformats.org/drawingml/2006/main">
            <a:ext uri="{FF2B5EF4-FFF2-40B4-BE49-F238E27FC236}">
              <a16:creationId xmlns:a16="http://schemas.microsoft.com/office/drawing/2014/main" id="{EF227D0A-C333-427E-B167-809088EAC915}"/>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50" y="5518150"/>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10.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c:userShapes xmlns:c="http://schemas.openxmlformats.org/drawingml/2006/chart">
  <cdr:relSizeAnchor xmlns:cdr="http://schemas.openxmlformats.org/drawingml/2006/chartDrawing">
    <cdr:from>
      <cdr:x>0.7035</cdr:x>
      <cdr:y>0</cdr:y>
    </cdr:from>
    <cdr:to>
      <cdr:x>0.98375</cdr:x>
      <cdr:y>0.1</cdr:y>
    </cdr:to>
    <cdr:sp macro="" textlink="">
      <cdr:nvSpPr>
        <cdr:cNvPr id="901141" name="Text Box 21"/>
        <cdr:cNvSpPr txBox="1">
          <a:spLocks xmlns:a="http://schemas.openxmlformats.org/drawingml/2006/main" noChangeArrowheads="1" noTextEdit="1"/>
        </cdr:cNvSpPr>
      </cdr:nvSpPr>
      <cdr:spPr bwMode="auto">
        <a:xfrm xmlns:a="http://schemas.openxmlformats.org/drawingml/2006/main">
          <a:off x="5997250" y="0"/>
          <a:ext cx="2389096"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0.0105</cdr:y>
    </cdr:from>
    <cdr:to>
      <cdr:x>0.10425</cdr:x>
      <cdr:y>0.1</cdr:y>
    </cdr:to>
    <cdr:sp macro="" textlink="">
      <cdr:nvSpPr>
        <cdr:cNvPr id="901142"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5" name="Picture 4">
          <a:extLst xmlns:a="http://schemas.openxmlformats.org/drawingml/2006/main">
            <a:ext uri="{FF2B5EF4-FFF2-40B4-BE49-F238E27FC236}">
              <a16:creationId xmlns:a16="http://schemas.microsoft.com/office/drawing/2014/main" id="{3CF88CA4-1FB3-4B00-815F-030F24E16B5A}"/>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50" y="5518150"/>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12.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c:userShapes xmlns:c="http://schemas.openxmlformats.org/drawingml/2006/chart">
  <cdr:relSizeAnchor xmlns:cdr="http://schemas.openxmlformats.org/drawingml/2006/chartDrawing">
    <cdr:from>
      <cdr:x>0.7035</cdr:x>
      <cdr:y>0</cdr:y>
    </cdr:from>
    <cdr:to>
      <cdr:x>0.9835</cdr:x>
      <cdr:y>0.1</cdr:y>
    </cdr:to>
    <cdr:sp macro="" textlink="">
      <cdr:nvSpPr>
        <cdr:cNvPr id="902165" name="Text Box 21"/>
        <cdr:cNvSpPr txBox="1">
          <a:spLocks xmlns:a="http://schemas.openxmlformats.org/drawingml/2006/main" noChangeArrowheads="1" noTextEdit="1"/>
        </cdr:cNvSpPr>
      </cdr:nvSpPr>
      <cdr:spPr bwMode="auto">
        <a:xfrm xmlns:a="http://schemas.openxmlformats.org/drawingml/2006/main">
          <a:off x="5997250" y="0"/>
          <a:ext cx="2386965"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0.0105</cdr:y>
    </cdr:from>
    <cdr:to>
      <cdr:x>0.10425</cdr:x>
      <cdr:y>0.1</cdr:y>
    </cdr:to>
    <cdr:sp macro="" textlink="">
      <cdr:nvSpPr>
        <cdr:cNvPr id="902166"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5" name="Picture 4">
          <a:extLst xmlns:a="http://schemas.openxmlformats.org/drawingml/2006/main">
            <a:ext uri="{FF2B5EF4-FFF2-40B4-BE49-F238E27FC236}">
              <a16:creationId xmlns:a16="http://schemas.microsoft.com/office/drawing/2014/main" id="{E15589AC-AEFC-4F04-8076-04F15326C59D}"/>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23" y="5518155"/>
          <a:ext cx="913081" cy="179541"/>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14.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c:userShapes xmlns:c="http://schemas.openxmlformats.org/drawingml/2006/chart">
  <cdr:relSizeAnchor xmlns:cdr="http://schemas.openxmlformats.org/drawingml/2006/chartDrawing">
    <cdr:from>
      <cdr:x>0.7035</cdr:x>
      <cdr:y>0</cdr:y>
    </cdr:from>
    <cdr:to>
      <cdr:x>0.9835</cdr:x>
      <cdr:y>0.1</cdr:y>
    </cdr:to>
    <cdr:sp macro="" textlink="">
      <cdr:nvSpPr>
        <cdr:cNvPr id="903189" name="Text Box 21"/>
        <cdr:cNvSpPr txBox="1">
          <a:spLocks xmlns:a="http://schemas.openxmlformats.org/drawingml/2006/main" noChangeArrowheads="1" noTextEdit="1"/>
        </cdr:cNvSpPr>
      </cdr:nvSpPr>
      <cdr:spPr bwMode="auto">
        <a:xfrm xmlns:a="http://schemas.openxmlformats.org/drawingml/2006/main">
          <a:off x="5997250" y="0"/>
          <a:ext cx="2386965"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0.0105</cdr:y>
    </cdr:from>
    <cdr:to>
      <cdr:x>0.10425</cdr:x>
      <cdr:y>0.1</cdr:y>
    </cdr:to>
    <cdr:sp macro="" textlink="">
      <cdr:nvSpPr>
        <cdr:cNvPr id="903190"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0.94818</cdr:y>
    </cdr:from>
    <cdr:to>
      <cdr:x>0.98351</cdr:x>
      <cdr:y>0.97903</cdr:y>
    </cdr:to>
    <cdr:pic>
      <cdr:nvPicPr>
        <cdr:cNvPr id="5" name="Picture 4">
          <a:extLst xmlns:a="http://schemas.openxmlformats.org/drawingml/2006/main">
            <a:ext uri="{FF2B5EF4-FFF2-40B4-BE49-F238E27FC236}">
              <a16:creationId xmlns:a16="http://schemas.microsoft.com/office/drawing/2014/main" id="{D27F00A6-ABEB-44EC-ABF4-DE69682047E2}"/>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23" y="5518175"/>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16.xml><?xml version="1.0" encoding="utf-8"?>
<xdr:wsDr xmlns:xdr="http://schemas.openxmlformats.org/drawingml/2006/spreadsheetDrawing" xmlns:a="http://schemas.openxmlformats.org/drawingml/2006/main">
  <xdr:absoluteAnchor>
    <xdr:pos x="0" y="0"/>
    <xdr:ext cx="10706100" cy="7277100"/>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c:userShapes xmlns:c="http://schemas.openxmlformats.org/drawingml/2006/chart">
  <cdr:relSizeAnchor xmlns:cdr="http://schemas.openxmlformats.org/drawingml/2006/chartDrawing">
    <cdr:from>
      <cdr:x>0.7035</cdr:x>
      <cdr:y>0</cdr:y>
    </cdr:from>
    <cdr:to>
      <cdr:x>0.9835</cdr:x>
      <cdr:y>0.1</cdr:y>
    </cdr:to>
    <cdr:sp macro="" textlink="">
      <cdr:nvSpPr>
        <cdr:cNvPr id="904213" name="Text Box 21"/>
        <cdr:cNvSpPr txBox="1">
          <a:spLocks xmlns:a="http://schemas.openxmlformats.org/drawingml/2006/main" noChangeArrowheads="1" noTextEdit="1"/>
        </cdr:cNvSpPr>
      </cdr:nvSpPr>
      <cdr:spPr bwMode="auto">
        <a:xfrm xmlns:a="http://schemas.openxmlformats.org/drawingml/2006/main">
          <a:off x="5997250" y="0"/>
          <a:ext cx="2386965" cy="4814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cdr:x>
      <cdr:y>0.0105</cdr:y>
    </cdr:from>
    <cdr:to>
      <cdr:x>0.10425</cdr:x>
      <cdr:y>0.1</cdr:y>
    </cdr:to>
    <cdr:sp macro="" textlink="">
      <cdr:nvSpPr>
        <cdr:cNvPr id="904214" name="Text Box 22"/>
        <cdr:cNvSpPr txBox="1">
          <a:spLocks xmlns:a="http://schemas.openxmlformats.org/drawingml/2006/main" noChangeArrowheads="1" noTextEdit="1"/>
        </cdr:cNvSpPr>
      </cdr:nvSpPr>
      <cdr:spPr bwMode="auto">
        <a:xfrm xmlns:a="http://schemas.openxmlformats.org/drawingml/2006/main">
          <a:off x="0" y="50756"/>
          <a:ext cx="888718" cy="43070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0.87676</cdr:x>
      <cdr:y>0.94817</cdr:y>
    </cdr:from>
    <cdr:to>
      <cdr:x>0.98351</cdr:x>
      <cdr:y>0.97902</cdr:y>
    </cdr:to>
    <cdr:pic>
      <cdr:nvPicPr>
        <cdr:cNvPr id="5" name="Picture 4">
          <a:extLst xmlns:a="http://schemas.openxmlformats.org/drawingml/2006/main">
            <a:ext uri="{FF2B5EF4-FFF2-40B4-BE49-F238E27FC236}">
              <a16:creationId xmlns:a16="http://schemas.microsoft.com/office/drawing/2014/main" id="{D4DD038C-1140-417D-B6AB-B67C628F26D9}"/>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bwMode="auto">
        <a:xfrm xmlns:a="http://schemas.openxmlformats.org/drawingml/2006/main">
          <a:off x="7499350" y="5518150"/>
          <a:ext cx="913081" cy="179540"/>
        </a:xfrm>
        <a:prstGeom xmlns:a="http://schemas.openxmlformats.org/drawingml/2006/main" prst="rect">
          <a:avLst/>
        </a:prstGeom>
        <a:noFill xmlns:a="http://schemas.openxmlformats.org/drawingml/2006/main"/>
        <a:ln xmlns:a="http://schemas.openxmlformats.org/drawingml/2006/main" w="9525">
          <a:noFill/>
          <a:miter lim="800000"/>
          <a:headEnd/>
          <a:tailEnd/>
        </a:ln>
      </cdr:spPr>
    </cdr:pic>
  </cdr:relSizeAnchor>
</c:userShapes>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38100</xdr:colOff>
          <xdr:row>1</xdr:row>
          <xdr:rowOff>38100</xdr:rowOff>
        </xdr:from>
        <xdr:to>
          <xdr:col>5</xdr:col>
          <xdr:colOff>1303020</xdr:colOff>
          <xdr:row>1</xdr:row>
          <xdr:rowOff>350520</xdr:rowOff>
        </xdr:to>
        <xdr:sp macro="" textlink="">
          <xdr:nvSpPr>
            <xdr:cNvPr id="905217" name="cmdHide" hidden="1">
              <a:extLst>
                <a:ext uri="{63B3BB69-23CF-44E3-9099-C40C66FF867C}">
                  <a14:compatExt spid="_x0000_s905217"/>
                </a:ext>
                <a:ext uri="{FF2B5EF4-FFF2-40B4-BE49-F238E27FC236}">
                  <a16:creationId xmlns:a16="http://schemas.microsoft.com/office/drawing/2014/main" id="{00000000-0008-0000-0C00-000001D00D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2</xdr:row>
          <xdr:rowOff>30480</xdr:rowOff>
        </xdr:from>
        <xdr:to>
          <xdr:col>9</xdr:col>
          <xdr:colOff>693420</xdr:colOff>
          <xdr:row>2</xdr:row>
          <xdr:rowOff>342900</xdr:rowOff>
        </xdr:to>
        <xdr:sp macro="" textlink="">
          <xdr:nvSpPr>
            <xdr:cNvPr id="906241" name="cmdHideSheet" hidden="1">
              <a:extLst>
                <a:ext uri="{63B3BB69-23CF-44E3-9099-C40C66FF867C}">
                  <a14:compatExt spid="_x0000_s906241"/>
                </a:ext>
                <a:ext uri="{FF2B5EF4-FFF2-40B4-BE49-F238E27FC236}">
                  <a16:creationId xmlns:a16="http://schemas.microsoft.com/office/drawing/2014/main" id="{00000000-0008-0000-0D00-000001D40D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rfranks\Local%20Settings\Temporary%20Internet%20Files\Content.Outlook\JK2U3CL7\Documents%20and%20Settings\RFranks\Local%20Settings\Temporary%20Internet%20Files\OLK14\Rodata%20XL23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JSR-1\Local%20Settings\Temporary%20Internet%20Files\Content.IE5\M3F1C8JD\Rodata%20XL4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File"/>
      <sheetName val="Add'l Data"/>
      <sheetName val="Data"/>
      <sheetName val="Element Info"/>
      <sheetName val="Language"/>
      <sheetName val="Perm Flow "/>
      <sheetName val="Feed Pres"/>
      <sheetName val="Perm Con."/>
      <sheetName val="Salt Passage (Norm)"/>
      <sheetName val="Perm Flow (Norm)"/>
      <sheetName val="Differential Pres (Norm)"/>
      <sheetName val="Water Trans. Coefficient"/>
      <sheetName val="Salt Trans. Coefficient"/>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Perm Flow "/>
      <sheetName val="Feed Pres"/>
      <sheetName val="Perm Con."/>
      <sheetName val="Salt Passage (Norm)"/>
      <sheetName val="Perm Flow (Norm)"/>
      <sheetName val="Differential Pres (Norm)"/>
      <sheetName val="Water Trans. Coefficient"/>
      <sheetName val="Salt Trans. Coefficient"/>
      <sheetName val="Help"/>
      <sheetName val="Language"/>
      <sheetName val="Cleaning Chem Use"/>
      <sheetName val="Cleaning Data"/>
      <sheetName val="Additional Data"/>
      <sheetName val="Element Inf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1.xml"/><Relationship Id="rId13" Type="http://schemas.openxmlformats.org/officeDocument/2006/relationships/image" Target="../media/image3.emf"/><Relationship Id="rId3" Type="http://schemas.openxmlformats.org/officeDocument/2006/relationships/hyperlink" Target="mailto:hy-info@nitto.com" TargetMode="External"/><Relationship Id="rId7" Type="http://schemas.openxmlformats.org/officeDocument/2006/relationships/vmlDrawing" Target="../drawings/vmlDrawing1.vml"/><Relationship Id="rId12" Type="http://schemas.openxmlformats.org/officeDocument/2006/relationships/control" Target="../activeX/activeX3.xml"/><Relationship Id="rId2" Type="http://schemas.openxmlformats.org/officeDocument/2006/relationships/hyperlink" Target="http://www.membranes.com/" TargetMode="External"/><Relationship Id="rId1" Type="http://schemas.openxmlformats.org/officeDocument/2006/relationships/hyperlink" Target="mailto:hy-info@nitto.com" TargetMode="External"/><Relationship Id="rId6" Type="http://schemas.openxmlformats.org/officeDocument/2006/relationships/drawing" Target="../drawings/drawing1.xml"/><Relationship Id="rId11" Type="http://schemas.openxmlformats.org/officeDocument/2006/relationships/image" Target="../media/image2.emf"/><Relationship Id="rId5" Type="http://schemas.openxmlformats.org/officeDocument/2006/relationships/printerSettings" Target="../printerSettings/printerSettings1.bin"/><Relationship Id="rId10" Type="http://schemas.openxmlformats.org/officeDocument/2006/relationships/control" Target="../activeX/activeX2.xml"/><Relationship Id="rId4" Type="http://schemas.openxmlformats.org/officeDocument/2006/relationships/hyperlink" Target="http://www.membranes.com/" TargetMode="External"/><Relationship Id="rId9" Type="http://schemas.openxmlformats.org/officeDocument/2006/relationships/image" Target="../media/image1.emf"/><Relationship Id="rId1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3.bin"/><Relationship Id="rId1" Type="http://schemas.openxmlformats.org/officeDocument/2006/relationships/hyperlink" Target="http://www.membranes.com/" TargetMode="External"/><Relationship Id="rId6" Type="http://schemas.openxmlformats.org/officeDocument/2006/relationships/image" Target="../media/image6.emf"/><Relationship Id="rId5" Type="http://schemas.openxmlformats.org/officeDocument/2006/relationships/control" Target="../activeX/activeX4.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9.xml"/><Relationship Id="rId1" Type="http://schemas.openxmlformats.org/officeDocument/2006/relationships/printerSettings" Target="../printerSettings/printerSettings14.bin"/><Relationship Id="rId5" Type="http://schemas.openxmlformats.org/officeDocument/2006/relationships/image" Target="../media/image7.emf"/><Relationship Id="rId4" Type="http://schemas.openxmlformats.org/officeDocument/2006/relationships/control" Target="../activeX/activeX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P42"/>
  <sheetViews>
    <sheetView tabSelected="1" zoomScaleNormal="100" workbookViewId="0">
      <pane xSplit="2" ySplit="13" topLeftCell="C14" activePane="bottomRight" state="frozen"/>
      <selection pane="topRight" activeCell="C1" sqref="C1"/>
      <selection pane="bottomLeft" activeCell="A14" sqref="A14"/>
      <selection pane="bottomRight" activeCell="F26" sqref="F26"/>
    </sheetView>
  </sheetViews>
  <sheetFormatPr defaultColWidth="9.109375" defaultRowHeight="13.2"/>
  <cols>
    <col min="1" max="1" width="10.44140625" style="136" customWidth="1"/>
    <col min="2" max="3" width="9.109375" style="102"/>
    <col min="4" max="6" width="9.109375" style="36"/>
    <col min="7" max="7" width="11.109375" style="36" customWidth="1"/>
    <col min="8" max="8" width="15" style="36" customWidth="1"/>
    <col min="9" max="9" width="11" style="36" customWidth="1"/>
    <col min="10" max="10" width="11.33203125" style="79" customWidth="1"/>
    <col min="11" max="11" width="9.109375" style="80"/>
    <col min="12" max="12" width="10.6640625" style="80" customWidth="1"/>
    <col min="13" max="13" width="11.44140625" style="80" customWidth="1"/>
    <col min="14" max="14" width="10.88671875" style="36" customWidth="1"/>
    <col min="15" max="15" width="12.5546875" style="36" customWidth="1"/>
    <col min="16" max="16" width="15" style="36" customWidth="1"/>
    <col min="17" max="17" width="18.44140625" style="36" customWidth="1"/>
    <col min="18" max="18" width="15.5546875" style="36" customWidth="1"/>
    <col min="19" max="19" width="9.33203125" style="81" customWidth="1"/>
    <col min="20" max="29" width="9.109375" style="82"/>
    <col min="30" max="41" width="9.109375" style="36"/>
    <col min="42" max="42" width="9.109375" style="35"/>
    <col min="43" max="16384" width="9.109375" style="36"/>
  </cols>
  <sheetData>
    <row r="1" spans="1:42" s="6" customFormat="1" ht="24.6">
      <c r="A1" s="130"/>
      <c r="B1" s="95"/>
      <c r="C1" s="95"/>
      <c r="F1" s="138" t="s">
        <v>112</v>
      </c>
      <c r="G1" s="7"/>
      <c r="J1" s="8"/>
      <c r="K1" s="9"/>
      <c r="L1" s="9"/>
      <c r="M1" s="9"/>
      <c r="S1" s="10"/>
      <c r="T1" s="11"/>
      <c r="U1" s="11"/>
      <c r="V1" s="11"/>
      <c r="W1" s="11"/>
      <c r="X1" s="11"/>
      <c r="Y1" s="11"/>
      <c r="Z1" s="11"/>
      <c r="AA1" s="11"/>
      <c r="AB1" s="11"/>
      <c r="AC1" s="11"/>
      <c r="AP1" s="12"/>
    </row>
    <row r="2" spans="1:42" s="6" customFormat="1" ht="13.8" thickBot="1">
      <c r="A2" s="130"/>
      <c r="B2" s="95"/>
      <c r="C2" s="95"/>
      <c r="G2" s="13" t="s">
        <v>65</v>
      </c>
      <c r="J2" s="8"/>
      <c r="K2" s="9"/>
      <c r="L2" s="9"/>
      <c r="M2" s="9"/>
      <c r="S2" s="86"/>
      <c r="T2" s="14" t="s">
        <v>109</v>
      </c>
      <c r="U2" s="14"/>
      <c r="V2" s="15"/>
      <c r="W2" s="15"/>
      <c r="X2" s="11"/>
      <c r="Y2" s="16" t="s">
        <v>112</v>
      </c>
      <c r="Z2" s="17"/>
      <c r="AA2" s="17"/>
      <c r="AB2" s="15"/>
      <c r="AC2" s="11"/>
      <c r="AD2" s="14" t="s">
        <v>104</v>
      </c>
      <c r="AE2" s="15"/>
      <c r="AF2" s="15"/>
      <c r="AP2" s="12"/>
    </row>
    <row r="3" spans="1:42" s="6" customFormat="1" ht="26.4">
      <c r="A3" s="130"/>
      <c r="B3" s="95"/>
      <c r="C3" s="95"/>
      <c r="G3" s="250" t="s">
        <v>124</v>
      </c>
      <c r="J3" s="8"/>
      <c r="K3" s="9"/>
      <c r="L3" s="9"/>
      <c r="M3" s="9"/>
      <c r="S3" s="18" t="s">
        <v>110</v>
      </c>
      <c r="T3" s="19" t="s">
        <v>15</v>
      </c>
      <c r="U3" s="19"/>
      <c r="V3" s="19"/>
      <c r="W3" s="20" t="s">
        <v>14</v>
      </c>
      <c r="X3" s="11"/>
      <c r="Y3" s="21" t="s">
        <v>113</v>
      </c>
      <c r="Z3" s="22"/>
      <c r="AA3" s="22" t="s">
        <v>62</v>
      </c>
      <c r="AB3" s="20"/>
      <c r="AC3" s="11"/>
      <c r="AD3" s="23" t="s">
        <v>102</v>
      </c>
      <c r="AE3" s="19" t="s">
        <v>103</v>
      </c>
      <c r="AF3" s="87">
        <v>4.4028600000000004</v>
      </c>
      <c r="AP3" s="12"/>
    </row>
    <row r="4" spans="1:42" s="6" customFormat="1" ht="13.8" thickBot="1">
      <c r="A4" s="130"/>
      <c r="B4" s="95"/>
      <c r="C4" s="95"/>
      <c r="G4" s="137"/>
      <c r="J4" s="8"/>
      <c r="K4" s="9"/>
      <c r="L4" s="9"/>
      <c r="M4" s="9"/>
      <c r="S4" s="24" t="s">
        <v>68</v>
      </c>
      <c r="T4" s="25" t="s">
        <v>23</v>
      </c>
      <c r="U4" s="25"/>
      <c r="V4" s="25"/>
      <c r="W4" s="26" t="s">
        <v>32</v>
      </c>
      <c r="X4" s="11"/>
      <c r="Y4" s="27" t="s">
        <v>31</v>
      </c>
      <c r="Z4" s="28"/>
      <c r="AA4" s="28" t="s">
        <v>63</v>
      </c>
      <c r="AB4" s="29"/>
      <c r="AC4" s="11"/>
      <c r="AD4" s="30" t="s">
        <v>105</v>
      </c>
      <c r="AE4" s="31" t="s">
        <v>106</v>
      </c>
      <c r="AF4" s="88">
        <v>14.5</v>
      </c>
      <c r="AP4" s="12"/>
    </row>
    <row r="5" spans="1:42" s="6" customFormat="1">
      <c r="A5" s="130"/>
      <c r="B5" s="95"/>
      <c r="C5" s="95"/>
      <c r="J5" s="8"/>
      <c r="K5" s="9"/>
      <c r="L5" s="9"/>
      <c r="M5" s="9"/>
      <c r="S5" s="24" t="s">
        <v>111</v>
      </c>
      <c r="T5" s="25" t="s">
        <v>25</v>
      </c>
      <c r="U5" s="25"/>
      <c r="V5" s="25"/>
      <c r="W5" s="26" t="s">
        <v>33</v>
      </c>
      <c r="X5" s="11"/>
      <c r="Y5" s="32"/>
      <c r="Z5" s="11"/>
      <c r="AA5" s="11"/>
      <c r="AB5" s="11"/>
      <c r="AC5" s="11"/>
      <c r="AP5" s="12"/>
    </row>
    <row r="6" spans="1:42" s="6" customFormat="1">
      <c r="A6" s="130"/>
      <c r="B6" s="95"/>
      <c r="C6" s="95"/>
      <c r="J6" s="8"/>
      <c r="K6" s="9"/>
      <c r="L6" s="9"/>
      <c r="M6" s="9"/>
      <c r="O6" s="247" t="s">
        <v>268</v>
      </c>
      <c r="S6" s="24" t="s">
        <v>35</v>
      </c>
      <c r="T6" s="25" t="s">
        <v>26</v>
      </c>
      <c r="U6" s="25"/>
      <c r="V6" s="25"/>
      <c r="W6" s="26" t="s">
        <v>12</v>
      </c>
      <c r="X6" s="11"/>
      <c r="Y6" s="32"/>
      <c r="Z6" s="11"/>
      <c r="AA6" s="11"/>
      <c r="AB6" s="11"/>
      <c r="AC6" s="11"/>
      <c r="AH6" s="247" t="s">
        <v>268</v>
      </c>
      <c r="AP6" s="12"/>
    </row>
    <row r="7" spans="1:42" s="6" customFormat="1">
      <c r="A7" s="130"/>
      <c r="B7" s="95"/>
      <c r="C7" s="95"/>
      <c r="J7" s="8"/>
      <c r="K7" s="9"/>
      <c r="L7" s="9"/>
      <c r="M7" s="9"/>
      <c r="O7" s="247" t="s">
        <v>269</v>
      </c>
      <c r="S7" s="24" t="s">
        <v>36</v>
      </c>
      <c r="T7" s="25" t="s">
        <v>27</v>
      </c>
      <c r="U7" s="25"/>
      <c r="V7" s="25"/>
      <c r="W7" s="26" t="s">
        <v>34</v>
      </c>
      <c r="X7" s="11"/>
      <c r="Y7" s="32"/>
      <c r="Z7" s="11"/>
      <c r="AA7" s="11"/>
      <c r="AB7" s="11"/>
      <c r="AC7" s="11"/>
      <c r="AH7" s="247" t="s">
        <v>269</v>
      </c>
      <c r="AP7" s="12"/>
    </row>
    <row r="8" spans="1:42" s="6" customFormat="1" ht="13.8" thickBot="1">
      <c r="A8" s="130"/>
      <c r="B8" s="95"/>
      <c r="C8" s="95"/>
      <c r="J8" s="8"/>
      <c r="K8" s="9"/>
      <c r="L8" s="9"/>
      <c r="M8" s="9"/>
      <c r="O8" s="248" t="s">
        <v>511</v>
      </c>
      <c r="Q8" s="249" t="s">
        <v>270</v>
      </c>
      <c r="S8" s="33" t="s">
        <v>37</v>
      </c>
      <c r="T8" s="31" t="s">
        <v>24</v>
      </c>
      <c r="U8" s="31"/>
      <c r="V8" s="31"/>
      <c r="W8" s="29" t="s">
        <v>20</v>
      </c>
      <c r="X8" s="11"/>
      <c r="Y8" s="32"/>
      <c r="Z8" s="11"/>
      <c r="AA8" s="11"/>
      <c r="AB8" s="11"/>
      <c r="AC8" s="11"/>
      <c r="AH8" s="248" t="s">
        <v>511</v>
      </c>
      <c r="AK8" s="249" t="s">
        <v>270</v>
      </c>
      <c r="AP8" s="12"/>
    </row>
    <row r="9" spans="1:42" s="6" customFormat="1" ht="13.8" thickBot="1">
      <c r="A9" s="251" t="s">
        <v>512</v>
      </c>
      <c r="B9" s="95"/>
      <c r="C9" s="95"/>
      <c r="J9" s="8"/>
      <c r="K9" s="9"/>
      <c r="L9" s="9"/>
      <c r="M9" s="9"/>
      <c r="S9" s="10"/>
      <c r="T9" s="11"/>
      <c r="U9" s="11"/>
      <c r="V9" s="11"/>
      <c r="W9" s="11"/>
      <c r="X9" s="11"/>
      <c r="Y9" s="11"/>
      <c r="Z9" s="11"/>
      <c r="AA9" s="11"/>
      <c r="AB9" s="11"/>
      <c r="AC9" s="11"/>
      <c r="AP9" s="12"/>
    </row>
    <row r="10" spans="1:42">
      <c r="A10" s="131"/>
      <c r="B10" s="96"/>
      <c r="C10" s="96"/>
      <c r="D10" s="34"/>
      <c r="E10" s="34"/>
      <c r="F10" s="34"/>
      <c r="G10" s="292" t="s">
        <v>131</v>
      </c>
      <c r="H10" s="293"/>
      <c r="I10" s="294" t="s">
        <v>132</v>
      </c>
      <c r="J10" s="293"/>
      <c r="K10" s="292" t="s">
        <v>133</v>
      </c>
      <c r="L10" s="294"/>
      <c r="M10" s="293"/>
      <c r="N10" s="287" t="s">
        <v>60</v>
      </c>
      <c r="O10" s="288"/>
      <c r="P10" s="288"/>
      <c r="Q10" s="288"/>
      <c r="R10" s="289"/>
      <c r="S10" s="290" t="s">
        <v>134</v>
      </c>
      <c r="T10" s="291"/>
      <c r="U10" s="291"/>
      <c r="V10" s="291"/>
      <c r="W10" s="291"/>
      <c r="X10" s="291"/>
      <c r="Y10" s="291"/>
      <c r="Z10" s="291"/>
      <c r="AA10" s="291"/>
      <c r="AB10" s="291"/>
      <c r="AC10" s="291"/>
      <c r="AD10" s="291"/>
      <c r="AE10" s="291"/>
      <c r="AF10" s="291"/>
      <c r="AG10" s="291"/>
      <c r="AH10" s="291"/>
      <c r="AI10" s="291"/>
      <c r="AJ10" s="291"/>
      <c r="AK10" s="291"/>
      <c r="AL10" s="291"/>
      <c r="AM10" s="291"/>
      <c r="AN10" s="227"/>
      <c r="AO10" s="234"/>
    </row>
    <row r="11" spans="1:42" ht="26.4">
      <c r="A11" s="132"/>
      <c r="B11" s="97"/>
      <c r="C11" s="97"/>
      <c r="D11" s="93"/>
      <c r="E11" s="93"/>
      <c r="F11" s="94"/>
      <c r="G11" s="89" t="s">
        <v>177</v>
      </c>
      <c r="H11" s="90" t="s">
        <v>510</v>
      </c>
      <c r="I11" s="91" t="s">
        <v>179</v>
      </c>
      <c r="J11" s="91" t="str">
        <f>lblPerm</f>
        <v>Permeate</v>
      </c>
      <c r="K11" s="89" t="str">
        <f>G11</f>
        <v>Feed</v>
      </c>
      <c r="L11" s="91" t="str">
        <f>lblBrine</f>
        <v>Con</v>
      </c>
      <c r="M11" s="90" t="str">
        <f>lblPerm</f>
        <v>Permeate</v>
      </c>
      <c r="N11" s="103" t="s">
        <v>219</v>
      </c>
      <c r="O11" s="104" t="s">
        <v>507</v>
      </c>
      <c r="P11" s="104" t="s">
        <v>220</v>
      </c>
      <c r="Q11" s="104" t="s">
        <v>410</v>
      </c>
      <c r="R11" s="105" t="s">
        <v>411</v>
      </c>
      <c r="S11" s="228"/>
      <c r="T11" s="92"/>
      <c r="U11" s="92"/>
      <c r="V11" s="92"/>
      <c r="W11" s="92"/>
      <c r="X11" s="92"/>
      <c r="Y11" s="92"/>
      <c r="Z11" s="92"/>
      <c r="AA11" s="92"/>
      <c r="AB11" s="92"/>
      <c r="AC11" s="92"/>
      <c r="AD11" s="92"/>
      <c r="AE11" s="92"/>
      <c r="AF11" s="92"/>
      <c r="AG11" s="92"/>
      <c r="AH11" s="92"/>
      <c r="AI11" s="92"/>
      <c r="AJ11" s="92"/>
      <c r="AK11" s="92"/>
      <c r="AL11" s="92"/>
      <c r="AM11" s="92"/>
      <c r="AN11" s="229"/>
      <c r="AO11" s="235"/>
    </row>
    <row r="12" spans="1:42" s="50" customFormat="1">
      <c r="A12" s="133" t="s">
        <v>43</v>
      </c>
      <c r="B12" s="98" t="s">
        <v>66</v>
      </c>
      <c r="C12" s="98" t="s">
        <v>234</v>
      </c>
      <c r="D12" s="37" t="s">
        <v>231</v>
      </c>
      <c r="E12" s="37" t="s">
        <v>44</v>
      </c>
      <c r="F12" s="37" t="s">
        <v>38</v>
      </c>
      <c r="G12" s="38" t="s">
        <v>39</v>
      </c>
      <c r="H12" s="39" t="s">
        <v>40</v>
      </c>
      <c r="I12" s="37" t="s">
        <v>41</v>
      </c>
      <c r="J12" s="40" t="s">
        <v>42</v>
      </c>
      <c r="K12" s="41" t="s">
        <v>46</v>
      </c>
      <c r="L12" s="42" t="s">
        <v>47</v>
      </c>
      <c r="M12" s="43" t="s">
        <v>48</v>
      </c>
      <c r="N12" s="46" t="s">
        <v>17</v>
      </c>
      <c r="O12" s="47" t="s">
        <v>18</v>
      </c>
      <c r="P12" s="47" t="s">
        <v>19</v>
      </c>
      <c r="Q12" s="47" t="s">
        <v>28</v>
      </c>
      <c r="R12" s="48" t="s">
        <v>29</v>
      </c>
      <c r="S12" s="230" t="s">
        <v>49</v>
      </c>
      <c r="T12" s="44" t="s">
        <v>100</v>
      </c>
      <c r="U12" s="44" t="s">
        <v>169</v>
      </c>
      <c r="V12" s="44" t="s">
        <v>1</v>
      </c>
      <c r="W12" s="44" t="s">
        <v>3</v>
      </c>
      <c r="X12" s="44" t="s">
        <v>4</v>
      </c>
      <c r="Y12" s="44" t="s">
        <v>6</v>
      </c>
      <c r="Z12" s="44" t="s">
        <v>7</v>
      </c>
      <c r="AA12" s="44" t="s">
        <v>8</v>
      </c>
      <c r="AB12" s="44" t="s">
        <v>10</v>
      </c>
      <c r="AC12" s="44" t="s">
        <v>11</v>
      </c>
      <c r="AD12" s="45" t="s">
        <v>101</v>
      </c>
      <c r="AE12" s="45" t="s">
        <v>50</v>
      </c>
      <c r="AF12" s="45" t="s">
        <v>51</v>
      </c>
      <c r="AG12" s="45" t="s">
        <v>52</v>
      </c>
      <c r="AH12" s="45" t="s">
        <v>13</v>
      </c>
      <c r="AI12" s="45" t="s">
        <v>53</v>
      </c>
      <c r="AJ12" s="45" t="s">
        <v>54</v>
      </c>
      <c r="AK12" s="45" t="s">
        <v>55</v>
      </c>
      <c r="AL12" s="45" t="s">
        <v>56</v>
      </c>
      <c r="AM12" s="45" t="s">
        <v>57</v>
      </c>
      <c r="AN12" s="231" t="s">
        <v>107</v>
      </c>
      <c r="AO12" s="236" t="s">
        <v>45</v>
      </c>
      <c r="AP12" s="49"/>
    </row>
    <row r="13" spans="1:42" s="65" customFormat="1" ht="13.8" thickBot="1">
      <c r="A13" s="134"/>
      <c r="B13" s="99"/>
      <c r="C13" s="99" t="s">
        <v>235</v>
      </c>
      <c r="D13" s="51"/>
      <c r="E13" s="51"/>
      <c r="F13" s="52" t="s">
        <v>2</v>
      </c>
      <c r="G13" s="53" t="s">
        <v>20</v>
      </c>
      <c r="H13" s="54" t="str">
        <f>SalinityUnits</f>
        <v>ppm</v>
      </c>
      <c r="I13" s="52" t="s">
        <v>5</v>
      </c>
      <c r="J13" s="55" t="str">
        <f>FlowUnits</f>
        <v>gpm</v>
      </c>
      <c r="K13" s="53" t="s">
        <v>9</v>
      </c>
      <c r="L13" s="52" t="str">
        <f>PresUnits</f>
        <v>psi</v>
      </c>
      <c r="M13" s="54" t="str">
        <f>PresUnits</f>
        <v>psi</v>
      </c>
      <c r="N13" s="60" t="s">
        <v>16</v>
      </c>
      <c r="O13" s="61" t="str">
        <f>FlowUnits</f>
        <v>gpm</v>
      </c>
      <c r="P13" s="61" t="str">
        <f>PresUnits</f>
        <v>psi</v>
      </c>
      <c r="Q13" s="62" t="s">
        <v>59</v>
      </c>
      <c r="R13" s="63" t="s">
        <v>58</v>
      </c>
      <c r="S13" s="232" t="s">
        <v>16</v>
      </c>
      <c r="T13" s="56" t="str">
        <f>PresUnits</f>
        <v>psi</v>
      </c>
      <c r="U13" s="56" t="s">
        <v>175</v>
      </c>
      <c r="V13" s="57" t="s">
        <v>2</v>
      </c>
      <c r="W13" s="57" t="s">
        <v>20</v>
      </c>
      <c r="X13" s="57" t="s">
        <v>20</v>
      </c>
      <c r="Y13" s="57" t="s">
        <v>5</v>
      </c>
      <c r="Z13" s="57" t="s">
        <v>5</v>
      </c>
      <c r="AA13" s="57" t="s">
        <v>9</v>
      </c>
      <c r="AB13" s="57" t="s">
        <v>9</v>
      </c>
      <c r="AC13" s="57" t="s">
        <v>9</v>
      </c>
      <c r="AD13" s="58" t="s">
        <v>20</v>
      </c>
      <c r="AE13" s="58" t="s">
        <v>20</v>
      </c>
      <c r="AF13" s="58" t="s">
        <v>9</v>
      </c>
      <c r="AG13" s="58" t="s">
        <v>9</v>
      </c>
      <c r="AH13" s="58" t="s">
        <v>9</v>
      </c>
      <c r="AI13" s="59" t="s">
        <v>9</v>
      </c>
      <c r="AJ13" s="58" t="s">
        <v>14</v>
      </c>
      <c r="AK13" s="58" t="s">
        <v>16</v>
      </c>
      <c r="AL13" s="58" t="s">
        <v>16</v>
      </c>
      <c r="AM13" s="58" t="s">
        <v>12</v>
      </c>
      <c r="AN13" s="233" t="s">
        <v>16</v>
      </c>
      <c r="AO13" s="237"/>
      <c r="AP13" s="64" t="s">
        <v>99</v>
      </c>
    </row>
    <row r="14" spans="1:42" s="66" customFormat="1">
      <c r="A14" s="135"/>
      <c r="B14" s="100"/>
      <c r="C14" s="100"/>
      <c r="J14" s="67"/>
      <c r="K14" s="68"/>
      <c r="L14" s="68"/>
      <c r="M14" s="68"/>
      <c r="N14" s="70"/>
      <c r="O14" s="70"/>
      <c r="P14" s="70"/>
      <c r="Q14" s="71"/>
      <c r="R14" s="71"/>
      <c r="S14" s="69"/>
      <c r="T14" s="70"/>
      <c r="U14" s="70"/>
      <c r="V14" s="70"/>
      <c r="W14" s="70"/>
      <c r="X14" s="70"/>
      <c r="Y14" s="70"/>
      <c r="Z14" s="70"/>
      <c r="AA14" s="70"/>
      <c r="AB14" s="70"/>
      <c r="AC14" s="70"/>
      <c r="AD14" s="70"/>
      <c r="AE14" s="70"/>
      <c r="AF14" s="70"/>
      <c r="AG14" s="70"/>
      <c r="AH14" s="70"/>
      <c r="AI14" s="70"/>
      <c r="AJ14" s="70"/>
      <c r="AK14" s="70"/>
      <c r="AL14" s="70"/>
      <c r="AM14" s="70"/>
      <c r="AN14" s="70"/>
      <c r="AP14" s="72"/>
    </row>
    <row r="15" spans="1:42" s="73" customFormat="1">
      <c r="A15" s="84" t="s">
        <v>108</v>
      </c>
      <c r="B15" s="101"/>
      <c r="C15" s="101"/>
      <c r="D15" s="84"/>
      <c r="J15" s="85"/>
      <c r="K15" s="74"/>
      <c r="L15" s="74"/>
      <c r="M15" s="74"/>
      <c r="N15" s="76"/>
      <c r="O15" s="76"/>
      <c r="P15" s="76"/>
      <c r="Q15" s="77"/>
      <c r="R15" s="77"/>
      <c r="S15" s="75"/>
      <c r="T15" s="76"/>
      <c r="U15" s="76"/>
      <c r="V15" s="76"/>
      <c r="W15" s="76"/>
      <c r="X15" s="76"/>
      <c r="Y15" s="76"/>
      <c r="Z15" s="76"/>
      <c r="AA15" s="76"/>
      <c r="AB15" s="76"/>
      <c r="AC15" s="76"/>
      <c r="AD15" s="76"/>
      <c r="AE15" s="76"/>
      <c r="AF15" s="76"/>
      <c r="AG15" s="76"/>
      <c r="AH15" s="76"/>
      <c r="AI15" s="76"/>
      <c r="AJ15" s="76"/>
      <c r="AK15" s="76"/>
      <c r="AL15" s="76"/>
      <c r="AM15" s="76"/>
      <c r="AN15" s="76"/>
      <c r="AP15" s="78"/>
    </row>
    <row r="16" spans="1:42">
      <c r="N16" s="82"/>
      <c r="O16" s="82"/>
      <c r="P16" s="82"/>
      <c r="Q16" s="83"/>
      <c r="R16" s="83"/>
      <c r="AD16" s="82"/>
      <c r="AE16" s="82"/>
      <c r="AF16" s="82"/>
      <c r="AG16" s="82"/>
      <c r="AH16" s="82"/>
      <c r="AI16" s="82"/>
      <c r="AJ16" s="82"/>
      <c r="AK16" s="82"/>
      <c r="AL16" s="82"/>
      <c r="AM16" s="82"/>
      <c r="AN16" s="82"/>
    </row>
    <row r="17" spans="14:40">
      <c r="N17" s="82"/>
      <c r="O17" s="82"/>
      <c r="P17" s="82"/>
      <c r="Q17" s="83"/>
      <c r="R17" s="83"/>
      <c r="AD17" s="82"/>
      <c r="AE17" s="82"/>
      <c r="AF17" s="82"/>
      <c r="AG17" s="82"/>
      <c r="AH17" s="82"/>
      <c r="AI17" s="82"/>
      <c r="AJ17" s="82"/>
      <c r="AK17" s="82"/>
      <c r="AL17" s="82"/>
      <c r="AM17" s="82"/>
      <c r="AN17" s="82"/>
    </row>
    <row r="18" spans="14:40">
      <c r="N18" s="82"/>
      <c r="O18" s="82"/>
      <c r="P18" s="82"/>
      <c r="Q18" s="83"/>
      <c r="R18" s="83"/>
      <c r="AD18" s="82"/>
      <c r="AE18" s="82"/>
      <c r="AF18" s="82"/>
      <c r="AG18" s="82"/>
      <c r="AH18" s="82"/>
      <c r="AI18" s="82"/>
      <c r="AJ18" s="82"/>
      <c r="AK18" s="82"/>
      <c r="AL18" s="82"/>
      <c r="AM18" s="82"/>
      <c r="AN18" s="82"/>
    </row>
    <row r="19" spans="14:40">
      <c r="N19" s="82"/>
      <c r="O19" s="82"/>
      <c r="P19" s="82"/>
      <c r="Q19" s="83"/>
      <c r="R19" s="83"/>
      <c r="AD19" s="82"/>
      <c r="AE19" s="82"/>
      <c r="AF19" s="82"/>
      <c r="AG19" s="82"/>
      <c r="AH19" s="82"/>
      <c r="AI19" s="82"/>
      <c r="AJ19" s="82"/>
      <c r="AK19" s="82"/>
      <c r="AL19" s="82"/>
      <c r="AM19" s="82"/>
      <c r="AN19" s="82"/>
    </row>
    <row r="20" spans="14:40">
      <c r="N20" s="82"/>
      <c r="O20" s="82"/>
      <c r="P20" s="82"/>
      <c r="Q20" s="83"/>
      <c r="R20" s="83"/>
      <c r="AD20" s="82"/>
      <c r="AE20" s="82"/>
      <c r="AF20" s="82"/>
      <c r="AG20" s="82"/>
      <c r="AH20" s="82"/>
      <c r="AI20" s="82"/>
      <c r="AJ20" s="82"/>
      <c r="AK20" s="82"/>
      <c r="AL20" s="82"/>
      <c r="AM20" s="82"/>
      <c r="AN20" s="82"/>
    </row>
    <row r="21" spans="14:40">
      <c r="N21" s="82"/>
      <c r="O21" s="82"/>
      <c r="P21" s="82"/>
      <c r="Q21" s="83"/>
      <c r="R21" s="83"/>
      <c r="AD21" s="82"/>
      <c r="AE21" s="82"/>
      <c r="AF21" s="82"/>
      <c r="AG21" s="82"/>
      <c r="AH21" s="82"/>
      <c r="AI21" s="82"/>
      <c r="AJ21" s="82"/>
      <c r="AK21" s="82"/>
      <c r="AL21" s="82"/>
      <c r="AM21" s="82"/>
      <c r="AN21" s="82"/>
    </row>
    <row r="22" spans="14:40">
      <c r="N22" s="82"/>
      <c r="O22" s="82"/>
      <c r="P22" s="82"/>
      <c r="Q22" s="83"/>
      <c r="R22" s="83"/>
      <c r="AD22" s="82"/>
      <c r="AE22" s="82"/>
      <c r="AF22" s="82"/>
      <c r="AG22" s="82"/>
      <c r="AH22" s="82"/>
      <c r="AI22" s="82"/>
      <c r="AJ22" s="82"/>
      <c r="AK22" s="82"/>
      <c r="AL22" s="82"/>
      <c r="AM22" s="82"/>
      <c r="AN22" s="82"/>
    </row>
    <row r="23" spans="14:40">
      <c r="N23" s="82"/>
      <c r="O23" s="82"/>
      <c r="P23" s="82"/>
      <c r="Q23" s="83"/>
      <c r="R23" s="83"/>
      <c r="AD23" s="82"/>
      <c r="AE23" s="82"/>
      <c r="AF23" s="82"/>
      <c r="AG23" s="82"/>
      <c r="AH23" s="82"/>
      <c r="AI23" s="82"/>
      <c r="AJ23" s="82"/>
      <c r="AK23" s="82"/>
      <c r="AL23" s="82"/>
      <c r="AM23" s="82"/>
      <c r="AN23" s="82"/>
    </row>
    <row r="24" spans="14:40">
      <c r="N24" s="82"/>
      <c r="O24" s="82"/>
      <c r="P24" s="82"/>
      <c r="Q24" s="83"/>
      <c r="R24" s="83"/>
      <c r="AD24" s="82"/>
      <c r="AE24" s="82"/>
      <c r="AF24" s="82"/>
      <c r="AG24" s="82"/>
      <c r="AH24" s="82"/>
      <c r="AI24" s="82"/>
      <c r="AJ24" s="82"/>
      <c r="AK24" s="82"/>
      <c r="AL24" s="82"/>
      <c r="AM24" s="82"/>
      <c r="AN24" s="82"/>
    </row>
    <row r="25" spans="14:40">
      <c r="N25" s="82"/>
      <c r="O25" s="82"/>
      <c r="P25" s="82"/>
      <c r="Q25" s="83"/>
      <c r="R25" s="83"/>
      <c r="AD25" s="82"/>
      <c r="AE25" s="82"/>
      <c r="AF25" s="82"/>
      <c r="AG25" s="82"/>
      <c r="AH25" s="82"/>
      <c r="AI25" s="82"/>
      <c r="AJ25" s="82"/>
      <c r="AK25" s="82"/>
      <c r="AL25" s="82"/>
      <c r="AM25" s="82"/>
      <c r="AN25" s="82"/>
    </row>
    <row r="26" spans="14:40">
      <c r="N26" s="82"/>
      <c r="O26" s="82"/>
      <c r="P26" s="82"/>
      <c r="Q26" s="83"/>
      <c r="R26" s="83"/>
      <c r="AD26" s="82"/>
      <c r="AE26" s="82"/>
      <c r="AF26" s="82"/>
      <c r="AG26" s="82"/>
      <c r="AH26" s="82"/>
      <c r="AI26" s="82"/>
      <c r="AJ26" s="82"/>
      <c r="AK26" s="82"/>
      <c r="AL26" s="82"/>
      <c r="AM26" s="82"/>
      <c r="AN26" s="82"/>
    </row>
    <row r="27" spans="14:40">
      <c r="N27" s="82"/>
      <c r="O27" s="82"/>
      <c r="P27" s="82"/>
      <c r="Q27" s="83"/>
      <c r="R27" s="83"/>
      <c r="AD27" s="82"/>
      <c r="AE27" s="82"/>
      <c r="AF27" s="82"/>
      <c r="AG27" s="82"/>
      <c r="AH27" s="82"/>
      <c r="AI27" s="82"/>
      <c r="AJ27" s="82"/>
      <c r="AK27" s="82"/>
      <c r="AL27" s="82"/>
      <c r="AM27" s="82"/>
      <c r="AN27" s="82"/>
    </row>
    <row r="28" spans="14:40">
      <c r="N28" s="82"/>
      <c r="O28" s="82"/>
      <c r="P28" s="82"/>
      <c r="Q28" s="83"/>
      <c r="R28" s="83"/>
      <c r="AD28" s="82"/>
      <c r="AE28" s="82"/>
      <c r="AF28" s="82"/>
      <c r="AG28" s="82"/>
      <c r="AH28" s="82"/>
      <c r="AI28" s="82"/>
      <c r="AJ28" s="82"/>
      <c r="AK28" s="82"/>
      <c r="AL28" s="82"/>
      <c r="AM28" s="82"/>
      <c r="AN28" s="82"/>
    </row>
    <row r="29" spans="14:40">
      <c r="N29" s="82"/>
      <c r="O29" s="82"/>
      <c r="P29" s="82"/>
      <c r="Q29" s="83"/>
      <c r="R29" s="83"/>
      <c r="AD29" s="82"/>
      <c r="AE29" s="82"/>
      <c r="AF29" s="82"/>
      <c r="AG29" s="82"/>
      <c r="AH29" s="82"/>
      <c r="AI29" s="82"/>
      <c r="AJ29" s="82"/>
      <c r="AK29" s="82"/>
      <c r="AL29" s="82"/>
      <c r="AM29" s="82"/>
      <c r="AN29" s="82"/>
    </row>
    <row r="30" spans="14:40">
      <c r="N30" s="82"/>
      <c r="O30" s="82"/>
      <c r="P30" s="82"/>
      <c r="Q30" s="83"/>
      <c r="R30" s="83"/>
      <c r="AD30" s="82"/>
      <c r="AE30" s="82"/>
      <c r="AF30" s="82"/>
      <c r="AG30" s="82"/>
      <c r="AH30" s="82"/>
      <c r="AI30" s="82"/>
      <c r="AJ30" s="82"/>
      <c r="AK30" s="82"/>
      <c r="AL30" s="82"/>
      <c r="AM30" s="82"/>
      <c r="AN30" s="82"/>
    </row>
    <row r="31" spans="14:40">
      <c r="N31" s="82"/>
      <c r="O31" s="82"/>
      <c r="P31" s="82"/>
      <c r="Q31" s="83"/>
      <c r="R31" s="83"/>
      <c r="AD31" s="82"/>
      <c r="AE31" s="82"/>
      <c r="AF31" s="82"/>
      <c r="AG31" s="82"/>
      <c r="AH31" s="82"/>
      <c r="AI31" s="82"/>
      <c r="AJ31" s="82"/>
      <c r="AK31" s="82"/>
      <c r="AL31" s="82"/>
      <c r="AM31" s="82"/>
      <c r="AN31" s="82"/>
    </row>
    <row r="32" spans="14:40">
      <c r="N32" s="82"/>
      <c r="O32" s="82"/>
      <c r="P32" s="82"/>
      <c r="Q32" s="83"/>
      <c r="R32" s="83"/>
      <c r="AD32" s="82"/>
      <c r="AE32" s="82"/>
      <c r="AF32" s="82"/>
      <c r="AG32" s="82"/>
      <c r="AH32" s="82"/>
      <c r="AI32" s="82"/>
      <c r="AJ32" s="82"/>
      <c r="AK32" s="82"/>
      <c r="AL32" s="82"/>
      <c r="AM32" s="82"/>
      <c r="AN32" s="82"/>
    </row>
    <row r="33" spans="14:40">
      <c r="N33" s="82"/>
      <c r="O33" s="82"/>
      <c r="P33" s="82"/>
      <c r="Q33" s="83"/>
      <c r="R33" s="83"/>
      <c r="AD33" s="82"/>
      <c r="AE33" s="82"/>
      <c r="AF33" s="82"/>
      <c r="AG33" s="82"/>
      <c r="AH33" s="82"/>
      <c r="AI33" s="82"/>
      <c r="AJ33" s="82"/>
      <c r="AK33" s="82"/>
      <c r="AL33" s="82"/>
      <c r="AM33" s="82"/>
      <c r="AN33" s="82"/>
    </row>
    <row r="34" spans="14:40">
      <c r="N34" s="82"/>
      <c r="O34" s="82"/>
      <c r="P34" s="82"/>
      <c r="Q34" s="83"/>
      <c r="R34" s="83"/>
      <c r="AD34" s="82"/>
      <c r="AE34" s="82"/>
      <c r="AF34" s="82"/>
      <c r="AG34" s="82"/>
      <c r="AH34" s="82"/>
      <c r="AI34" s="82"/>
      <c r="AJ34" s="82"/>
      <c r="AK34" s="82"/>
      <c r="AL34" s="82"/>
      <c r="AM34" s="82"/>
      <c r="AN34" s="82"/>
    </row>
    <row r="35" spans="14:40">
      <c r="N35" s="82"/>
      <c r="O35" s="82"/>
      <c r="P35" s="82"/>
      <c r="Q35" s="83"/>
      <c r="R35" s="83"/>
      <c r="AD35" s="82"/>
      <c r="AE35" s="82"/>
      <c r="AF35" s="82"/>
      <c r="AG35" s="82"/>
      <c r="AH35" s="82"/>
      <c r="AI35" s="82"/>
      <c r="AJ35" s="82"/>
      <c r="AK35" s="82"/>
      <c r="AL35" s="82"/>
      <c r="AM35" s="82"/>
      <c r="AN35" s="82"/>
    </row>
    <row r="36" spans="14:40">
      <c r="N36" s="82"/>
      <c r="O36" s="82"/>
      <c r="P36" s="82"/>
      <c r="Q36" s="83"/>
      <c r="R36" s="83"/>
      <c r="AD36" s="82"/>
      <c r="AE36" s="82"/>
      <c r="AF36" s="82"/>
      <c r="AG36" s="82"/>
      <c r="AH36" s="82"/>
      <c r="AI36" s="82"/>
      <c r="AJ36" s="82"/>
      <c r="AK36" s="82"/>
      <c r="AL36" s="82"/>
      <c r="AM36" s="82"/>
      <c r="AN36" s="82"/>
    </row>
    <row r="37" spans="14:40">
      <c r="N37" s="82"/>
      <c r="O37" s="82"/>
      <c r="P37" s="82"/>
      <c r="Q37" s="83"/>
      <c r="R37" s="83"/>
      <c r="AD37" s="82"/>
      <c r="AE37" s="82"/>
      <c r="AF37" s="82"/>
      <c r="AG37" s="82"/>
      <c r="AH37" s="82"/>
      <c r="AI37" s="82"/>
      <c r="AJ37" s="82"/>
      <c r="AK37" s="82"/>
      <c r="AL37" s="82"/>
      <c r="AM37" s="82"/>
      <c r="AN37" s="82"/>
    </row>
    <row r="38" spans="14:40">
      <c r="N38" s="82"/>
      <c r="O38" s="82"/>
      <c r="P38" s="82"/>
      <c r="Q38" s="83"/>
      <c r="R38" s="83"/>
      <c r="AD38" s="82"/>
      <c r="AE38" s="82"/>
      <c r="AF38" s="82"/>
      <c r="AG38" s="82"/>
      <c r="AH38" s="82"/>
      <c r="AI38" s="82"/>
      <c r="AJ38" s="82"/>
      <c r="AK38" s="82"/>
      <c r="AL38" s="82"/>
      <c r="AM38" s="82"/>
      <c r="AN38" s="82"/>
    </row>
    <row r="39" spans="14:40">
      <c r="N39" s="82"/>
      <c r="O39" s="82"/>
      <c r="P39" s="82"/>
      <c r="Q39" s="83"/>
      <c r="R39" s="83"/>
      <c r="AD39" s="82"/>
      <c r="AE39" s="82"/>
      <c r="AF39" s="82"/>
      <c r="AG39" s="82"/>
      <c r="AH39" s="82"/>
      <c r="AI39" s="82"/>
      <c r="AJ39" s="82"/>
      <c r="AK39" s="82"/>
      <c r="AL39" s="82"/>
      <c r="AM39" s="82"/>
      <c r="AN39" s="82"/>
    </row>
    <row r="40" spans="14:40">
      <c r="N40" s="82"/>
      <c r="O40" s="82"/>
      <c r="P40" s="82"/>
      <c r="Q40" s="83"/>
      <c r="R40" s="83"/>
      <c r="AD40" s="82"/>
      <c r="AE40" s="82"/>
      <c r="AF40" s="82"/>
      <c r="AG40" s="82"/>
      <c r="AH40" s="82"/>
      <c r="AI40" s="82"/>
      <c r="AJ40" s="82"/>
      <c r="AK40" s="82"/>
      <c r="AL40" s="82"/>
      <c r="AM40" s="82"/>
      <c r="AN40" s="82"/>
    </row>
    <row r="41" spans="14:40">
      <c r="N41" s="82"/>
      <c r="O41" s="82"/>
      <c r="P41" s="82"/>
      <c r="Q41" s="83"/>
      <c r="R41" s="83"/>
      <c r="AD41" s="82"/>
      <c r="AE41" s="82"/>
      <c r="AF41" s="82"/>
      <c r="AG41" s="82"/>
      <c r="AH41" s="82"/>
      <c r="AI41" s="82"/>
      <c r="AJ41" s="82"/>
      <c r="AK41" s="82"/>
      <c r="AL41" s="82"/>
      <c r="AM41" s="82"/>
      <c r="AN41" s="82"/>
    </row>
    <row r="42" spans="14:40">
      <c r="N42" s="82"/>
      <c r="O42" s="82"/>
      <c r="P42" s="82"/>
      <c r="Q42" s="83"/>
      <c r="R42" s="83"/>
      <c r="AD42" s="82"/>
      <c r="AE42" s="82"/>
      <c r="AF42" s="82"/>
      <c r="AG42" s="82"/>
      <c r="AH42" s="82"/>
      <c r="AI42" s="82"/>
      <c r="AJ42" s="82"/>
      <c r="AK42" s="82"/>
      <c r="AL42" s="82"/>
      <c r="AM42" s="82"/>
      <c r="AN42" s="82"/>
    </row>
  </sheetData>
  <sheetProtection formatCells="0" formatColumns="0" formatRows="0" insertColumns="0" insertRows="0" insertHyperlinks="0" deleteColumns="0" deleteRows="0" sort="0" autoFilter="0" pivotTables="0"/>
  <dataConsolidate/>
  <mergeCells count="5">
    <mergeCell ref="N10:R10"/>
    <mergeCell ref="S10:AM10"/>
    <mergeCell ref="G10:H10"/>
    <mergeCell ref="I10:J10"/>
    <mergeCell ref="K10:M10"/>
  </mergeCells>
  <phoneticPr fontId="0" type="noConversion"/>
  <hyperlinks>
    <hyperlink ref="O8" r:id="rId1" xr:uid="{00000000-0004-0000-0000-000000000000}"/>
    <hyperlink ref="Q8" r:id="rId2" xr:uid="{00000000-0004-0000-0000-000001000000}"/>
    <hyperlink ref="AH8" r:id="rId3" xr:uid="{00000000-0004-0000-0000-000002000000}"/>
    <hyperlink ref="AK8" r:id="rId4" xr:uid="{00000000-0004-0000-0000-000003000000}"/>
  </hyperlinks>
  <pageMargins left="0.75" right="0.75" top="1" bottom="1" header="0.5" footer="0.5"/>
  <pageSetup scale="61" orientation="landscape" r:id="rId5"/>
  <headerFooter alignWithMargins="0"/>
  <drawing r:id="rId6"/>
  <legacyDrawing r:id="rId7"/>
  <controls>
    <mc:AlternateContent xmlns:mc="http://schemas.openxmlformats.org/markup-compatibility/2006">
      <mc:Choice Requires="x14">
        <control shapeId="2062" r:id="rId8" name="cmdAdditionalData">
          <controlPr defaultSize="0" autoLine="0" autoPict="0" r:id="rId9">
            <anchor moveWithCells="1">
              <from>
                <xdr:col>0</xdr:col>
                <xdr:colOff>68580</xdr:colOff>
                <xdr:row>2</xdr:row>
                <xdr:rowOff>0</xdr:rowOff>
              </from>
              <to>
                <xdr:col>1</xdr:col>
                <xdr:colOff>144780</xdr:colOff>
                <xdr:row>2</xdr:row>
                <xdr:rowOff>190500</xdr:rowOff>
              </to>
            </anchor>
          </controlPr>
        </control>
      </mc:Choice>
      <mc:Fallback>
        <control shapeId="2062" r:id="rId8" name="cmdAdditionalData"/>
      </mc:Fallback>
    </mc:AlternateContent>
    <mc:AlternateContent xmlns:mc="http://schemas.openxmlformats.org/markup-compatibility/2006">
      <mc:Choice Requires="x14">
        <control shapeId="2061" r:id="rId10" name="cmdCleanData">
          <controlPr defaultSize="0" autoLine="0" autoPict="0" r:id="rId11">
            <anchor moveWithCells="1">
              <from>
                <xdr:col>0</xdr:col>
                <xdr:colOff>76200</xdr:colOff>
                <xdr:row>0</xdr:row>
                <xdr:rowOff>297180</xdr:rowOff>
              </from>
              <to>
                <xdr:col>1</xdr:col>
                <xdr:colOff>152400</xdr:colOff>
                <xdr:row>1</xdr:row>
                <xdr:rowOff>152400</xdr:rowOff>
              </to>
            </anchor>
          </controlPr>
        </control>
      </mc:Choice>
      <mc:Fallback>
        <control shapeId="2061" r:id="rId10" name="cmdCleanData"/>
      </mc:Fallback>
    </mc:AlternateContent>
    <mc:AlternateContent xmlns:mc="http://schemas.openxmlformats.org/markup-compatibility/2006">
      <mc:Choice Requires="x14">
        <control shapeId="2049" r:id="rId12" name="cmdOp">
          <controlPr defaultSize="0" autoLine="0" autoPict="0" r:id="rId13">
            <anchor moveWithCells="1">
              <from>
                <xdr:col>0</xdr:col>
                <xdr:colOff>76200</xdr:colOff>
                <xdr:row>0</xdr:row>
                <xdr:rowOff>76200</xdr:rowOff>
              </from>
              <to>
                <xdr:col>1</xdr:col>
                <xdr:colOff>152400</xdr:colOff>
                <xdr:row>0</xdr:row>
                <xdr:rowOff>266700</xdr:rowOff>
              </to>
            </anchor>
          </controlPr>
        </control>
      </mc:Choice>
      <mc:Fallback>
        <control shapeId="2049" r:id="rId12" name="cmdOp"/>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G49"/>
  <sheetViews>
    <sheetView zoomScaleNormal="100" workbookViewId="0">
      <selection activeCell="D6" sqref="D5:E6"/>
    </sheetView>
  </sheetViews>
  <sheetFormatPr defaultColWidth="9.109375" defaultRowHeight="13.2"/>
  <cols>
    <col min="1" max="1" width="9.109375" style="174"/>
    <col min="2" max="2" width="21.33203125" style="174" customWidth="1"/>
    <col min="3" max="3" width="21.88671875" style="174" customWidth="1"/>
    <col min="4" max="4" width="21.5546875" style="174" bestFit="1" customWidth="1"/>
    <col min="5" max="5" width="24.33203125" style="174" bestFit="1" customWidth="1"/>
    <col min="6" max="7" width="22.6640625" style="174" customWidth="1"/>
    <col min="8" max="8" width="28.44140625" style="174" bestFit="1" customWidth="1"/>
    <col min="9" max="16384" width="9.109375" style="174"/>
  </cols>
  <sheetData>
    <row r="1" spans="1:7">
      <c r="A1" s="173" t="s">
        <v>207</v>
      </c>
    </row>
    <row r="2" spans="1:7">
      <c r="A2" s="173" t="s">
        <v>208</v>
      </c>
    </row>
    <row r="3" spans="1:7">
      <c r="A3" s="173" t="s">
        <v>209</v>
      </c>
    </row>
    <row r="4" spans="1:7">
      <c r="A4" s="174" t="s">
        <v>471</v>
      </c>
    </row>
    <row r="5" spans="1:7">
      <c r="A5" s="174" t="s">
        <v>472</v>
      </c>
    </row>
    <row r="6" spans="1:7">
      <c r="A6" s="174" t="s">
        <v>392</v>
      </c>
      <c r="B6" s="175">
        <v>1</v>
      </c>
    </row>
    <row r="7" spans="1:7">
      <c r="A7" s="174" t="s">
        <v>136</v>
      </c>
      <c r="B7" s="174" t="b">
        <v>1</v>
      </c>
    </row>
    <row r="8" spans="1:7">
      <c r="A8" s="174" t="s">
        <v>135</v>
      </c>
      <c r="B8" s="175">
        <v>0</v>
      </c>
    </row>
    <row r="9" spans="1:7" s="175" customFormat="1">
      <c r="B9" s="175">
        <v>0</v>
      </c>
      <c r="C9" s="175">
        <v>1</v>
      </c>
      <c r="D9" s="175">
        <v>2</v>
      </c>
      <c r="E9" s="175">
        <v>3</v>
      </c>
      <c r="F9" s="175">
        <v>4</v>
      </c>
      <c r="G9" s="175">
        <v>5</v>
      </c>
    </row>
    <row r="10" spans="1:7" s="176" customFormat="1">
      <c r="B10" s="176" t="s">
        <v>114</v>
      </c>
      <c r="C10" s="176" t="s">
        <v>117</v>
      </c>
      <c r="D10" s="176" t="s">
        <v>181</v>
      </c>
      <c r="E10" s="176" t="s">
        <v>342</v>
      </c>
      <c r="F10" s="181" t="s">
        <v>391</v>
      </c>
      <c r="G10" s="181" t="s">
        <v>412</v>
      </c>
    </row>
    <row r="11" spans="1:7">
      <c r="B11" s="174" t="s">
        <v>115</v>
      </c>
      <c r="C11" s="2" t="s">
        <v>393</v>
      </c>
      <c r="D11" s="174" t="s">
        <v>182</v>
      </c>
      <c r="E11" s="179" t="s">
        <v>314</v>
      </c>
      <c r="F11" s="180" t="s">
        <v>349</v>
      </c>
      <c r="G11" s="174" t="s">
        <v>439</v>
      </c>
    </row>
    <row r="12" spans="1:7">
      <c r="B12" s="174" t="s">
        <v>65</v>
      </c>
      <c r="C12" s="174" t="s">
        <v>137</v>
      </c>
      <c r="D12" s="174" t="s">
        <v>137</v>
      </c>
      <c r="E12" s="179" t="s">
        <v>315</v>
      </c>
      <c r="F12" s="180" t="s">
        <v>350</v>
      </c>
      <c r="G12" s="174" t="s">
        <v>440</v>
      </c>
    </row>
    <row r="13" spans="1:7">
      <c r="B13" s="174" t="s">
        <v>43</v>
      </c>
      <c r="C13" s="174" t="s">
        <v>138</v>
      </c>
      <c r="D13" s="174" t="s">
        <v>183</v>
      </c>
      <c r="E13" s="179" t="s">
        <v>316</v>
      </c>
      <c r="F13" s="180" t="s">
        <v>351</v>
      </c>
      <c r="G13" s="174" t="s">
        <v>43</v>
      </c>
    </row>
    <row r="14" spans="1:7">
      <c r="B14" s="174" t="s">
        <v>66</v>
      </c>
      <c r="C14" s="174" t="s">
        <v>139</v>
      </c>
      <c r="D14" s="174" t="s">
        <v>139</v>
      </c>
      <c r="E14" s="179" t="s">
        <v>317</v>
      </c>
      <c r="F14" s="180" t="s">
        <v>352</v>
      </c>
      <c r="G14" s="174" t="s">
        <v>441</v>
      </c>
    </row>
    <row r="15" spans="1:7">
      <c r="B15" s="174" t="s">
        <v>118</v>
      </c>
      <c r="C15" s="174" t="s">
        <v>141</v>
      </c>
      <c r="D15" s="174" t="s">
        <v>141</v>
      </c>
      <c r="E15" s="179" t="s">
        <v>343</v>
      </c>
      <c r="F15" s="180" t="s">
        <v>383</v>
      </c>
      <c r="G15" s="174" t="s">
        <v>141</v>
      </c>
    </row>
    <row r="16" spans="1:7">
      <c r="B16" s="174" t="s">
        <v>119</v>
      </c>
      <c r="C16" s="174" t="s">
        <v>140</v>
      </c>
      <c r="D16" s="174" t="s">
        <v>140</v>
      </c>
      <c r="E16" s="179" t="s">
        <v>384</v>
      </c>
      <c r="F16" s="180" t="s">
        <v>353</v>
      </c>
      <c r="G16" s="174" t="s">
        <v>140</v>
      </c>
    </row>
    <row r="17" spans="2:7">
      <c r="B17" s="174" t="s">
        <v>21</v>
      </c>
      <c r="C17" s="174" t="s">
        <v>142</v>
      </c>
      <c r="D17" s="174" t="s">
        <v>184</v>
      </c>
      <c r="E17" s="179" t="s">
        <v>385</v>
      </c>
      <c r="F17" s="180" t="s">
        <v>354</v>
      </c>
      <c r="G17" s="174" t="s">
        <v>442</v>
      </c>
    </row>
    <row r="18" spans="2:7">
      <c r="B18" s="174" t="s">
        <v>120</v>
      </c>
      <c r="C18" s="174" t="s">
        <v>143</v>
      </c>
      <c r="D18" s="174" t="s">
        <v>185</v>
      </c>
      <c r="E18" s="179" t="s">
        <v>386</v>
      </c>
      <c r="F18" s="180" t="s">
        <v>355</v>
      </c>
      <c r="G18" s="174" t="s">
        <v>443</v>
      </c>
    </row>
    <row r="19" spans="2:7">
      <c r="B19" s="174" t="s">
        <v>121</v>
      </c>
      <c r="C19" s="174" t="s">
        <v>144</v>
      </c>
      <c r="D19" s="174" t="s">
        <v>186</v>
      </c>
      <c r="E19" s="179" t="s">
        <v>318</v>
      </c>
      <c r="F19" s="180" t="s">
        <v>356</v>
      </c>
      <c r="G19" s="174" t="s">
        <v>444</v>
      </c>
    </row>
    <row r="20" spans="2:7">
      <c r="B20" s="174" t="s">
        <v>507</v>
      </c>
      <c r="C20" s="174" t="s">
        <v>145</v>
      </c>
      <c r="D20" s="174" t="s">
        <v>187</v>
      </c>
      <c r="E20" s="179" t="s">
        <v>319</v>
      </c>
      <c r="F20" s="180" t="s">
        <v>357</v>
      </c>
      <c r="G20" s="174" t="s">
        <v>445</v>
      </c>
    </row>
    <row r="21" spans="2:7">
      <c r="B21" s="174" t="s">
        <v>22</v>
      </c>
      <c r="C21" s="174" t="s">
        <v>146</v>
      </c>
      <c r="D21" s="174" t="s">
        <v>188</v>
      </c>
      <c r="E21" s="179" t="s">
        <v>320</v>
      </c>
      <c r="F21" s="180" t="s">
        <v>358</v>
      </c>
      <c r="G21" s="174" t="s">
        <v>446</v>
      </c>
    </row>
    <row r="22" spans="2:7">
      <c r="B22" s="174" t="s">
        <v>122</v>
      </c>
      <c r="C22" s="174" t="s">
        <v>147</v>
      </c>
      <c r="D22" s="174" t="s">
        <v>189</v>
      </c>
      <c r="E22" s="179" t="s">
        <v>321</v>
      </c>
      <c r="F22" s="180" t="s">
        <v>359</v>
      </c>
      <c r="G22" s="174" t="s">
        <v>447</v>
      </c>
    </row>
    <row r="23" spans="2:7">
      <c r="B23" s="174" t="s">
        <v>123</v>
      </c>
      <c r="C23" s="174" t="s">
        <v>148</v>
      </c>
      <c r="D23" s="174" t="s">
        <v>190</v>
      </c>
      <c r="E23" s="179" t="s">
        <v>387</v>
      </c>
      <c r="F23" s="180" t="s">
        <v>360</v>
      </c>
      <c r="G23" s="174" t="s">
        <v>448</v>
      </c>
    </row>
    <row r="24" spans="2:7">
      <c r="B24" s="174" t="s">
        <v>124</v>
      </c>
      <c r="C24" s="174" t="s">
        <v>149</v>
      </c>
      <c r="D24" s="174" t="s">
        <v>210</v>
      </c>
      <c r="E24" s="179" t="s">
        <v>322</v>
      </c>
      <c r="F24" s="180" t="s">
        <v>361</v>
      </c>
      <c r="G24" s="174" t="s">
        <v>449</v>
      </c>
    </row>
    <row r="25" spans="2:7">
      <c r="B25" s="174" t="s">
        <v>30</v>
      </c>
      <c r="C25" s="174" t="s">
        <v>150</v>
      </c>
      <c r="D25" s="174" t="s">
        <v>211</v>
      </c>
      <c r="E25" s="179" t="s">
        <v>323</v>
      </c>
      <c r="F25" s="180" t="s">
        <v>362</v>
      </c>
      <c r="G25" s="174" t="s">
        <v>450</v>
      </c>
    </row>
    <row r="26" spans="2:7">
      <c r="B26" s="174" t="s">
        <v>31</v>
      </c>
      <c r="C26" s="174" t="s">
        <v>151</v>
      </c>
      <c r="D26" s="174" t="s">
        <v>191</v>
      </c>
      <c r="E26" s="179" t="s">
        <v>324</v>
      </c>
      <c r="F26" s="180" t="s">
        <v>363</v>
      </c>
      <c r="G26" s="174" t="s">
        <v>451</v>
      </c>
    </row>
    <row r="27" spans="2:7">
      <c r="B27" s="174" t="s">
        <v>109</v>
      </c>
      <c r="C27" s="174" t="s">
        <v>152</v>
      </c>
      <c r="D27" s="174" t="s">
        <v>192</v>
      </c>
      <c r="E27" s="179" t="s">
        <v>325</v>
      </c>
      <c r="F27" s="180" t="s">
        <v>364</v>
      </c>
      <c r="G27" s="174" t="s">
        <v>452</v>
      </c>
    </row>
    <row r="28" spans="2:7">
      <c r="B28" s="174" t="s">
        <v>125</v>
      </c>
      <c r="C28" s="174" t="s">
        <v>153</v>
      </c>
      <c r="D28" s="174" t="s">
        <v>193</v>
      </c>
      <c r="E28" s="179" t="s">
        <v>344</v>
      </c>
      <c r="F28" s="180" t="s">
        <v>365</v>
      </c>
      <c r="G28" s="174" t="s">
        <v>453</v>
      </c>
    </row>
    <row r="29" spans="2:7">
      <c r="B29" s="174" t="s">
        <v>126</v>
      </c>
      <c r="C29" s="174" t="s">
        <v>154</v>
      </c>
      <c r="D29" s="174" t="s">
        <v>212</v>
      </c>
      <c r="E29" s="179" t="s">
        <v>388</v>
      </c>
      <c r="F29" s="180" t="s">
        <v>389</v>
      </c>
      <c r="G29" s="174" t="s">
        <v>454</v>
      </c>
    </row>
    <row r="30" spans="2:7">
      <c r="B30" s="174" t="s">
        <v>127</v>
      </c>
      <c r="C30" s="174" t="s">
        <v>155</v>
      </c>
      <c r="D30" s="174" t="s">
        <v>194</v>
      </c>
      <c r="E30" s="179" t="s">
        <v>345</v>
      </c>
      <c r="F30" s="180" t="s">
        <v>345</v>
      </c>
      <c r="G30" s="174" t="s">
        <v>455</v>
      </c>
    </row>
    <row r="31" spans="2:7">
      <c r="B31" s="174" t="s">
        <v>128</v>
      </c>
      <c r="C31" s="174" t="s">
        <v>156</v>
      </c>
      <c r="D31" s="174" t="s">
        <v>213</v>
      </c>
      <c r="E31" s="179" t="s">
        <v>346</v>
      </c>
      <c r="F31" s="180" t="s">
        <v>366</v>
      </c>
      <c r="G31" s="174" t="s">
        <v>456</v>
      </c>
    </row>
    <row r="32" spans="2:7">
      <c r="B32" s="174" t="s">
        <v>57</v>
      </c>
      <c r="C32" s="174" t="s">
        <v>157</v>
      </c>
      <c r="D32" s="174" t="s">
        <v>57</v>
      </c>
      <c r="E32" s="179" t="s">
        <v>326</v>
      </c>
      <c r="F32" s="180" t="s">
        <v>367</v>
      </c>
      <c r="G32" s="174" t="s">
        <v>157</v>
      </c>
    </row>
    <row r="33" spans="2:7">
      <c r="B33" s="174" t="s">
        <v>129</v>
      </c>
      <c r="C33" s="174" t="s">
        <v>168</v>
      </c>
      <c r="D33" s="174" t="s">
        <v>129</v>
      </c>
      <c r="E33" s="179" t="s">
        <v>347</v>
      </c>
      <c r="F33" s="180" t="s">
        <v>390</v>
      </c>
      <c r="G33" s="174" t="s">
        <v>457</v>
      </c>
    </row>
    <row r="34" spans="2:7">
      <c r="B34" s="174" t="s">
        <v>45</v>
      </c>
      <c r="C34" s="174" t="s">
        <v>158</v>
      </c>
      <c r="D34" s="174" t="s">
        <v>158</v>
      </c>
      <c r="E34" s="179" t="s">
        <v>327</v>
      </c>
      <c r="F34" s="180" t="s">
        <v>368</v>
      </c>
      <c r="G34" s="174" t="s">
        <v>458</v>
      </c>
    </row>
    <row r="35" spans="2:7">
      <c r="B35" s="174" t="s">
        <v>99</v>
      </c>
      <c r="C35" s="174" t="s">
        <v>159</v>
      </c>
      <c r="D35" s="174" t="s">
        <v>195</v>
      </c>
      <c r="E35" s="179" t="s">
        <v>328</v>
      </c>
      <c r="F35" s="180" t="s">
        <v>369</v>
      </c>
      <c r="G35" s="174" t="s">
        <v>459</v>
      </c>
    </row>
    <row r="36" spans="2:7">
      <c r="B36" s="174" t="s">
        <v>130</v>
      </c>
      <c r="C36" s="174" t="s">
        <v>160</v>
      </c>
      <c r="D36" s="174" t="s">
        <v>196</v>
      </c>
      <c r="E36" s="179" t="s">
        <v>329</v>
      </c>
      <c r="F36" s="180" t="s">
        <v>370</v>
      </c>
      <c r="G36" s="174" t="s">
        <v>460</v>
      </c>
    </row>
    <row r="37" spans="2:7" ht="12" customHeight="1">
      <c r="B37" s="174" t="s">
        <v>116</v>
      </c>
      <c r="C37" s="174" t="s">
        <v>161</v>
      </c>
      <c r="D37" s="174" t="s">
        <v>197</v>
      </c>
      <c r="E37" s="179" t="s">
        <v>330</v>
      </c>
      <c r="F37" s="180" t="s">
        <v>371</v>
      </c>
      <c r="G37" s="174" t="s">
        <v>461</v>
      </c>
    </row>
    <row r="38" spans="2:7">
      <c r="B38" s="174" t="s">
        <v>0</v>
      </c>
      <c r="C38" s="174" t="s">
        <v>162</v>
      </c>
      <c r="D38" s="174" t="s">
        <v>198</v>
      </c>
      <c r="E38" s="179" t="s">
        <v>331</v>
      </c>
      <c r="F38" s="180" t="s">
        <v>372</v>
      </c>
      <c r="G38" s="174" t="s">
        <v>462</v>
      </c>
    </row>
    <row r="39" spans="2:7">
      <c r="B39" s="174" t="s">
        <v>131</v>
      </c>
      <c r="C39" s="174" t="s">
        <v>163</v>
      </c>
      <c r="D39" s="174" t="s">
        <v>199</v>
      </c>
      <c r="E39" s="179" t="s">
        <v>332</v>
      </c>
      <c r="F39" s="180" t="s">
        <v>373</v>
      </c>
      <c r="G39" s="174" t="s">
        <v>131</v>
      </c>
    </row>
    <row r="40" spans="2:7">
      <c r="B40" s="174" t="s">
        <v>132</v>
      </c>
      <c r="C40" s="174" t="s">
        <v>164</v>
      </c>
      <c r="D40" s="174" t="s">
        <v>200</v>
      </c>
      <c r="E40" s="179" t="s">
        <v>333</v>
      </c>
      <c r="F40" s="180" t="s">
        <v>374</v>
      </c>
      <c r="G40" s="174" t="s">
        <v>463</v>
      </c>
    </row>
    <row r="41" spans="2:7">
      <c r="B41" s="174" t="s">
        <v>133</v>
      </c>
      <c r="C41" s="174" t="s">
        <v>165</v>
      </c>
      <c r="D41" s="174" t="s">
        <v>201</v>
      </c>
      <c r="E41" s="179" t="s">
        <v>334</v>
      </c>
      <c r="F41" s="180" t="s">
        <v>375</v>
      </c>
      <c r="G41" s="174" t="s">
        <v>464</v>
      </c>
    </row>
    <row r="42" spans="2:7">
      <c r="B42" s="174" t="s">
        <v>134</v>
      </c>
      <c r="C42" s="174" t="s">
        <v>166</v>
      </c>
      <c r="D42" s="174" t="s">
        <v>202</v>
      </c>
      <c r="E42" s="179" t="s">
        <v>335</v>
      </c>
      <c r="F42" s="180" t="s">
        <v>376</v>
      </c>
      <c r="G42" s="174" t="s">
        <v>465</v>
      </c>
    </row>
    <row r="43" spans="2:7">
      <c r="B43" s="174" t="s">
        <v>60</v>
      </c>
      <c r="C43" s="174" t="s">
        <v>167</v>
      </c>
      <c r="D43" s="174" t="s">
        <v>203</v>
      </c>
      <c r="E43" s="179" t="s">
        <v>336</v>
      </c>
      <c r="F43" s="180" t="s">
        <v>377</v>
      </c>
      <c r="G43" s="174" t="s">
        <v>466</v>
      </c>
    </row>
    <row r="44" spans="2:7">
      <c r="B44" s="174" t="s">
        <v>177</v>
      </c>
      <c r="C44" s="174" t="s">
        <v>180</v>
      </c>
      <c r="D44" s="174" t="s">
        <v>214</v>
      </c>
      <c r="E44" s="179" t="s">
        <v>337</v>
      </c>
      <c r="F44" s="180" t="s">
        <v>378</v>
      </c>
      <c r="G44" s="174" t="s">
        <v>214</v>
      </c>
    </row>
    <row r="45" spans="2:7">
      <c r="B45" s="174" t="s">
        <v>509</v>
      </c>
      <c r="C45" s="2" t="s">
        <v>394</v>
      </c>
      <c r="D45" s="174" t="s">
        <v>204</v>
      </c>
      <c r="E45" s="179" t="s">
        <v>338</v>
      </c>
      <c r="F45" s="180" t="s">
        <v>379</v>
      </c>
      <c r="G45" s="174" t="s">
        <v>467</v>
      </c>
    </row>
    <row r="46" spans="2:7">
      <c r="B46" s="174" t="s">
        <v>507</v>
      </c>
      <c r="C46" s="174" t="s">
        <v>218</v>
      </c>
      <c r="D46" s="174" t="s">
        <v>205</v>
      </c>
      <c r="E46" s="179" t="s">
        <v>319</v>
      </c>
      <c r="F46" s="180" t="s">
        <v>357</v>
      </c>
      <c r="G46" s="174" t="s">
        <v>445</v>
      </c>
    </row>
    <row r="47" spans="2:7">
      <c r="B47" s="174" t="s">
        <v>508</v>
      </c>
      <c r="C47" s="174" t="s">
        <v>221</v>
      </c>
      <c r="D47" s="174" t="s">
        <v>206</v>
      </c>
      <c r="E47" s="179" t="s">
        <v>339</v>
      </c>
      <c r="F47" s="180" t="s">
        <v>380</v>
      </c>
      <c r="G47" s="174" t="s">
        <v>468</v>
      </c>
    </row>
    <row r="48" spans="2:7">
      <c r="B48" s="174" t="s">
        <v>410</v>
      </c>
      <c r="C48" s="2" t="s">
        <v>395</v>
      </c>
      <c r="D48" s="174" t="s">
        <v>215</v>
      </c>
      <c r="E48" s="179" t="s">
        <v>340</v>
      </c>
      <c r="F48" s="180" t="s">
        <v>381</v>
      </c>
      <c r="G48" s="174" t="s">
        <v>469</v>
      </c>
    </row>
    <row r="49" spans="2:7">
      <c r="B49" s="174" t="s">
        <v>411</v>
      </c>
      <c r="C49" s="174" t="s">
        <v>216</v>
      </c>
      <c r="D49" s="174" t="s">
        <v>216</v>
      </c>
      <c r="E49" s="179" t="s">
        <v>341</v>
      </c>
      <c r="F49" s="180" t="s">
        <v>382</v>
      </c>
      <c r="G49" s="174" t="s">
        <v>470</v>
      </c>
    </row>
  </sheetData>
  <phoneticPr fontId="3" type="noConversion"/>
  <pageMargins left="0.35" right="0.27" top="0.76" bottom="1" header="0.5" footer="0.5"/>
  <pageSetup scale="5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pageSetUpPr fitToPage="1"/>
  </sheetPr>
  <dimension ref="A1:O29"/>
  <sheetViews>
    <sheetView zoomScaleNormal="100" workbookViewId="0">
      <selection activeCell="N24" sqref="N24"/>
    </sheetView>
  </sheetViews>
  <sheetFormatPr defaultColWidth="8.88671875" defaultRowHeight="13.2"/>
  <cols>
    <col min="1" max="1" width="9" style="224" customWidth="1"/>
    <col min="2" max="2" width="8.88671875" style="225" customWidth="1"/>
    <col min="3" max="3" width="10.6640625" style="184" customWidth="1"/>
    <col min="4" max="4" width="5.6640625" style="184" customWidth="1"/>
    <col min="5" max="16384" width="8.88671875" style="184"/>
  </cols>
  <sheetData>
    <row r="1" spans="1:15" ht="13.8" thickBot="1">
      <c r="A1" s="226" t="s">
        <v>409</v>
      </c>
    </row>
    <row r="2" spans="1:15" ht="13.2" customHeight="1">
      <c r="A2" s="307" t="s">
        <v>397</v>
      </c>
      <c r="B2" s="320"/>
      <c r="C2" s="321"/>
      <c r="D2" s="321"/>
      <c r="E2" s="321"/>
      <c r="F2" s="321"/>
      <c r="G2" s="322"/>
      <c r="H2" s="309" t="s">
        <v>398</v>
      </c>
      <c r="I2" s="330"/>
      <c r="J2" s="331"/>
      <c r="K2" s="332"/>
      <c r="L2" s="307" t="s">
        <v>399</v>
      </c>
      <c r="M2" s="330"/>
      <c r="N2" s="336"/>
      <c r="O2" s="337"/>
    </row>
    <row r="3" spans="1:15" ht="21.6" customHeight="1" thickBot="1">
      <c r="A3" s="308"/>
      <c r="B3" s="323"/>
      <c r="C3" s="324"/>
      <c r="D3" s="324"/>
      <c r="E3" s="324"/>
      <c r="F3" s="324"/>
      <c r="G3" s="325"/>
      <c r="H3" s="310"/>
      <c r="I3" s="333"/>
      <c r="J3" s="334"/>
      <c r="K3" s="335"/>
      <c r="L3" s="308"/>
      <c r="M3" s="338"/>
      <c r="N3" s="339"/>
      <c r="O3" s="340"/>
    </row>
    <row r="4" spans="1:15">
      <c r="A4" s="311" t="s">
        <v>43</v>
      </c>
      <c r="B4" s="314" t="s">
        <v>396</v>
      </c>
      <c r="C4" s="317" t="s">
        <v>45</v>
      </c>
      <c r="D4" s="185"/>
      <c r="E4" s="299" t="s">
        <v>400</v>
      </c>
      <c r="F4" s="300"/>
      <c r="G4" s="301"/>
      <c r="H4" s="302" t="s">
        <v>401</v>
      </c>
      <c r="I4" s="300"/>
      <c r="J4" s="301"/>
      <c r="K4" s="302" t="s">
        <v>402</v>
      </c>
      <c r="L4" s="301"/>
      <c r="M4" s="302" t="s">
        <v>403</v>
      </c>
      <c r="N4" s="300"/>
      <c r="O4" s="301"/>
    </row>
    <row r="5" spans="1:15" ht="13.8" thickBot="1">
      <c r="A5" s="312"/>
      <c r="B5" s="315"/>
      <c r="C5" s="318"/>
      <c r="D5" s="186"/>
      <c r="E5" s="187" t="s">
        <v>231</v>
      </c>
      <c r="F5" s="188" t="s">
        <v>404</v>
      </c>
      <c r="G5" s="189" t="s">
        <v>405</v>
      </c>
      <c r="H5" s="188" t="s">
        <v>177</v>
      </c>
      <c r="I5" s="190" t="s">
        <v>178</v>
      </c>
      <c r="J5" s="191" t="s">
        <v>406</v>
      </c>
      <c r="K5" s="188" t="s">
        <v>406</v>
      </c>
      <c r="L5" s="189" t="s">
        <v>178</v>
      </c>
      <c r="M5" s="187" t="s">
        <v>177</v>
      </c>
      <c r="N5" s="188" t="s">
        <v>406</v>
      </c>
      <c r="O5" s="189" t="s">
        <v>178</v>
      </c>
    </row>
    <row r="6" spans="1:15" ht="16.2" customHeight="1" thickBot="1">
      <c r="A6" s="313"/>
      <c r="B6" s="316"/>
      <c r="C6" s="319"/>
      <c r="D6" s="192" t="s">
        <v>407</v>
      </c>
      <c r="E6" s="193"/>
      <c r="F6" s="194"/>
      <c r="G6" s="195"/>
      <c r="H6" s="193"/>
      <c r="I6" s="194"/>
      <c r="J6" s="196"/>
      <c r="K6" s="193"/>
      <c r="L6" s="195"/>
      <c r="M6" s="193"/>
      <c r="N6" s="194"/>
      <c r="O6" s="195"/>
    </row>
    <row r="7" spans="1:15" ht="19.95" customHeight="1">
      <c r="A7" s="197"/>
      <c r="B7" s="198"/>
      <c r="C7" s="183"/>
      <c r="D7" s="183"/>
      <c r="E7" s="183"/>
      <c r="F7" s="183"/>
      <c r="G7" s="183"/>
      <c r="H7" s="183"/>
      <c r="I7" s="183"/>
      <c r="J7" s="199"/>
      <c r="K7" s="183"/>
      <c r="L7" s="183"/>
      <c r="M7" s="183"/>
      <c r="N7" s="183"/>
      <c r="O7" s="200"/>
    </row>
    <row r="8" spans="1:15" ht="19.95" customHeight="1">
      <c r="A8" s="201"/>
      <c r="B8" s="202"/>
      <c r="C8" s="113"/>
      <c r="D8" s="113"/>
      <c r="E8" s="113"/>
      <c r="F8" s="113"/>
      <c r="G8" s="113"/>
      <c r="H8" s="113"/>
      <c r="I8" s="113"/>
      <c r="J8" s="203"/>
      <c r="K8" s="113"/>
      <c r="L8" s="113"/>
      <c r="M8" s="113"/>
      <c r="N8" s="113"/>
      <c r="O8" s="204"/>
    </row>
    <row r="9" spans="1:15" ht="19.95" customHeight="1">
      <c r="A9" s="201"/>
      <c r="B9" s="202"/>
      <c r="C9" s="113"/>
      <c r="D9" s="113"/>
      <c r="E9" s="113"/>
      <c r="F9" s="113"/>
      <c r="G9" s="113"/>
      <c r="H9" s="113"/>
      <c r="I9" s="113"/>
      <c r="J9" s="203"/>
      <c r="K9" s="113"/>
      <c r="L9" s="113"/>
      <c r="M9" s="113"/>
      <c r="N9" s="113"/>
      <c r="O9" s="204"/>
    </row>
    <row r="10" spans="1:15" ht="19.95" customHeight="1">
      <c r="A10" s="201"/>
      <c r="B10" s="202"/>
      <c r="C10" s="113"/>
      <c r="D10" s="113"/>
      <c r="E10" s="113"/>
      <c r="F10" s="113"/>
      <c r="G10" s="113"/>
      <c r="H10" s="113"/>
      <c r="I10" s="113"/>
      <c r="J10" s="203"/>
      <c r="K10" s="113"/>
      <c r="L10" s="113"/>
      <c r="M10" s="113"/>
      <c r="N10" s="113"/>
      <c r="O10" s="204"/>
    </row>
    <row r="11" spans="1:15" ht="19.95" customHeight="1">
      <c r="A11" s="201"/>
      <c r="B11" s="202"/>
      <c r="C11" s="113"/>
      <c r="D11" s="113"/>
      <c r="E11" s="113"/>
      <c r="F11" s="113"/>
      <c r="G11" s="113"/>
      <c r="H11" s="113"/>
      <c r="I11" s="113"/>
      <c r="J11" s="203"/>
      <c r="K11" s="113"/>
      <c r="L11" s="113"/>
      <c r="M11" s="113"/>
      <c r="N11" s="113"/>
      <c r="O11" s="204"/>
    </row>
    <row r="12" spans="1:15" ht="19.95" customHeight="1">
      <c r="A12" s="201"/>
      <c r="B12" s="202"/>
      <c r="C12" s="113"/>
      <c r="D12" s="113"/>
      <c r="E12" s="113"/>
      <c r="F12" s="113"/>
      <c r="G12" s="113"/>
      <c r="H12" s="113"/>
      <c r="I12" s="113"/>
      <c r="J12" s="203"/>
      <c r="K12" s="113"/>
      <c r="L12" s="113"/>
      <c r="M12" s="113"/>
      <c r="N12" s="113"/>
      <c r="O12" s="204"/>
    </row>
    <row r="13" spans="1:15" ht="19.95" customHeight="1">
      <c r="A13" s="201"/>
      <c r="B13" s="202"/>
      <c r="C13" s="113"/>
      <c r="D13" s="113"/>
      <c r="E13" s="113"/>
      <c r="F13" s="113"/>
      <c r="G13" s="113"/>
      <c r="H13" s="113"/>
      <c r="I13" s="113"/>
      <c r="J13" s="203"/>
      <c r="K13" s="113"/>
      <c r="L13" s="113"/>
      <c r="M13" s="113"/>
      <c r="N13" s="113"/>
      <c r="O13" s="204"/>
    </row>
    <row r="14" spans="1:15" ht="19.95" customHeight="1">
      <c r="A14" s="201"/>
      <c r="B14" s="202"/>
      <c r="C14" s="113"/>
      <c r="D14" s="113"/>
      <c r="E14" s="113"/>
      <c r="F14" s="113"/>
      <c r="G14" s="113"/>
      <c r="H14" s="113"/>
      <c r="I14" s="113"/>
      <c r="J14" s="203"/>
      <c r="K14" s="113"/>
      <c r="L14" s="113"/>
      <c r="M14" s="113"/>
      <c r="N14" s="113"/>
      <c r="O14" s="204"/>
    </row>
    <row r="15" spans="1:15" ht="19.95" customHeight="1">
      <c r="A15" s="201"/>
      <c r="B15" s="202"/>
      <c r="C15" s="113"/>
      <c r="D15" s="113"/>
      <c r="E15" s="113"/>
      <c r="F15" s="113"/>
      <c r="G15" s="113"/>
      <c r="H15" s="113"/>
      <c r="I15" s="113"/>
      <c r="J15" s="203"/>
      <c r="K15" s="113"/>
      <c r="L15" s="113"/>
      <c r="M15" s="113"/>
      <c r="N15" s="113"/>
      <c r="O15" s="204"/>
    </row>
    <row r="16" spans="1:15" ht="19.95" customHeight="1">
      <c r="A16" s="201"/>
      <c r="B16" s="202"/>
      <c r="C16" s="113"/>
      <c r="D16" s="113"/>
      <c r="E16" s="113"/>
      <c r="F16" s="113"/>
      <c r="G16" s="113"/>
      <c r="H16" s="113"/>
      <c r="I16" s="113"/>
      <c r="J16" s="203"/>
      <c r="K16" s="113"/>
      <c r="L16" s="113"/>
      <c r="M16" s="113"/>
      <c r="N16" s="113"/>
      <c r="O16" s="204"/>
    </row>
    <row r="17" spans="1:15" ht="19.95" customHeight="1">
      <c r="A17" s="201"/>
      <c r="B17" s="202"/>
      <c r="C17" s="113"/>
      <c r="D17" s="113"/>
      <c r="E17" s="113"/>
      <c r="F17" s="113"/>
      <c r="G17" s="113"/>
      <c r="H17" s="113"/>
      <c r="I17" s="113"/>
      <c r="J17" s="203"/>
      <c r="K17" s="113"/>
      <c r="L17" s="113"/>
      <c r="M17" s="113"/>
      <c r="N17" s="113"/>
      <c r="O17" s="204"/>
    </row>
    <row r="18" spans="1:15" ht="19.95" customHeight="1">
      <c r="A18" s="205"/>
      <c r="B18" s="206"/>
      <c r="C18" s="182"/>
      <c r="D18" s="182"/>
      <c r="E18" s="182"/>
      <c r="F18" s="182"/>
      <c r="G18" s="182"/>
      <c r="H18" s="182"/>
      <c r="I18" s="182"/>
      <c r="J18" s="207"/>
      <c r="K18" s="182"/>
      <c r="L18" s="182"/>
      <c r="M18" s="182"/>
      <c r="N18" s="182"/>
      <c r="O18" s="208"/>
    </row>
    <row r="19" spans="1:15" ht="19.95" customHeight="1">
      <c r="A19" s="205"/>
      <c r="B19" s="206"/>
      <c r="C19" s="182"/>
      <c r="D19" s="182"/>
      <c r="E19" s="182"/>
      <c r="F19" s="182"/>
      <c r="G19" s="182"/>
      <c r="H19" s="182"/>
      <c r="I19" s="182"/>
      <c r="J19" s="207"/>
      <c r="K19" s="182"/>
      <c r="L19" s="182"/>
      <c r="M19" s="182"/>
      <c r="N19" s="182"/>
      <c r="O19" s="208"/>
    </row>
    <row r="20" spans="1:15" ht="19.95" customHeight="1" thickBot="1">
      <c r="A20" s="209"/>
      <c r="B20" s="210"/>
      <c r="C20" s="211"/>
      <c r="D20" s="211"/>
      <c r="E20" s="211"/>
      <c r="F20" s="211"/>
      <c r="G20" s="211"/>
      <c r="H20" s="211"/>
      <c r="I20" s="211"/>
      <c r="J20" s="212"/>
      <c r="K20" s="211"/>
      <c r="L20" s="211"/>
      <c r="M20" s="211"/>
      <c r="N20" s="211"/>
      <c r="O20" s="213"/>
    </row>
    <row r="21" spans="1:15" ht="19.95" customHeight="1">
      <c r="A21" s="295" t="s">
        <v>408</v>
      </c>
      <c r="B21" s="296"/>
      <c r="C21" s="297"/>
      <c r="D21" s="214"/>
      <c r="E21" s="305"/>
      <c r="F21" s="305"/>
      <c r="G21" s="305"/>
      <c r="H21" s="303"/>
      <c r="I21" s="305"/>
      <c r="J21" s="305"/>
      <c r="K21" s="305"/>
      <c r="L21" s="328"/>
      <c r="M21" s="305"/>
      <c r="N21" s="305"/>
      <c r="O21" s="326"/>
    </row>
    <row r="22" spans="1:15" ht="19.95" customHeight="1" thickBot="1">
      <c r="A22" s="215" t="s">
        <v>43</v>
      </c>
      <c r="B22" s="216" t="s">
        <v>396</v>
      </c>
      <c r="C22" s="298"/>
      <c r="D22" s="217"/>
      <c r="E22" s="306"/>
      <c r="F22" s="306"/>
      <c r="G22" s="306"/>
      <c r="H22" s="304"/>
      <c r="I22" s="306"/>
      <c r="J22" s="306"/>
      <c r="K22" s="306"/>
      <c r="L22" s="329"/>
      <c r="M22" s="306"/>
      <c r="N22" s="306"/>
      <c r="O22" s="327"/>
    </row>
    <row r="23" spans="1:15" ht="19.95" customHeight="1">
      <c r="A23" s="197"/>
      <c r="B23" s="198"/>
      <c r="C23" s="218"/>
      <c r="D23" s="218"/>
      <c r="E23" s="218"/>
      <c r="F23" s="218"/>
      <c r="G23" s="218"/>
      <c r="H23" s="218"/>
      <c r="I23" s="218"/>
      <c r="J23" s="218"/>
      <c r="K23" s="218"/>
      <c r="L23" s="218"/>
      <c r="M23" s="218"/>
      <c r="N23" s="218"/>
      <c r="O23" s="219"/>
    </row>
    <row r="24" spans="1:15" ht="19.95" customHeight="1">
      <c r="A24" s="220"/>
      <c r="B24" s="221"/>
      <c r="C24" s="222"/>
      <c r="D24" s="222"/>
      <c r="E24" s="222"/>
      <c r="F24" s="222"/>
      <c r="G24" s="222"/>
      <c r="H24" s="222"/>
      <c r="I24" s="222"/>
      <c r="J24" s="222"/>
      <c r="K24" s="222"/>
      <c r="L24" s="222"/>
      <c r="M24" s="222"/>
      <c r="N24" s="222"/>
      <c r="O24" s="223"/>
    </row>
    <row r="25" spans="1:15" ht="19.95" customHeight="1">
      <c r="A25" s="201"/>
      <c r="B25" s="202"/>
      <c r="C25" s="222"/>
      <c r="D25" s="222"/>
      <c r="E25" s="222"/>
      <c r="F25" s="222"/>
      <c r="G25" s="222"/>
      <c r="H25" s="222"/>
      <c r="I25" s="222"/>
      <c r="J25" s="222"/>
      <c r="K25" s="222"/>
      <c r="L25" s="222"/>
      <c r="M25" s="222"/>
      <c r="N25" s="222"/>
      <c r="O25" s="223"/>
    </row>
    <row r="26" spans="1:15" ht="19.95" customHeight="1">
      <c r="A26" s="201"/>
      <c r="B26" s="202"/>
      <c r="C26" s="222"/>
      <c r="D26" s="222"/>
      <c r="E26" s="222"/>
      <c r="F26" s="222"/>
      <c r="G26" s="222"/>
      <c r="H26" s="222"/>
      <c r="I26" s="222"/>
      <c r="J26" s="222"/>
      <c r="K26" s="222"/>
      <c r="L26" s="222"/>
      <c r="M26" s="222"/>
      <c r="N26" s="222"/>
      <c r="O26" s="223"/>
    </row>
    <row r="27" spans="1:15" ht="19.95" customHeight="1">
      <c r="A27" s="201"/>
      <c r="B27" s="202"/>
      <c r="C27" s="222"/>
      <c r="D27" s="222"/>
      <c r="E27" s="222"/>
      <c r="F27" s="222"/>
      <c r="G27" s="222"/>
      <c r="H27" s="222"/>
      <c r="I27" s="222"/>
      <c r="J27" s="222"/>
      <c r="K27" s="222"/>
      <c r="L27" s="222"/>
      <c r="M27" s="222"/>
      <c r="N27" s="222"/>
      <c r="O27" s="223"/>
    </row>
    <row r="28" spans="1:15" ht="19.95" customHeight="1">
      <c r="A28" s="201"/>
      <c r="B28" s="202"/>
      <c r="C28" s="222"/>
      <c r="D28" s="222"/>
      <c r="E28" s="222"/>
      <c r="F28" s="222"/>
      <c r="G28" s="222"/>
      <c r="H28" s="222"/>
      <c r="I28" s="222"/>
      <c r="J28" s="222"/>
      <c r="K28" s="222"/>
      <c r="L28" s="222"/>
      <c r="M28" s="222"/>
      <c r="N28" s="222"/>
      <c r="O28" s="223"/>
    </row>
    <row r="29" spans="1:15" ht="19.95" customHeight="1">
      <c r="A29" s="201"/>
      <c r="B29" s="202"/>
      <c r="C29" s="222"/>
      <c r="D29" s="222"/>
      <c r="E29" s="222"/>
      <c r="F29" s="222"/>
      <c r="G29" s="222"/>
      <c r="H29" s="222"/>
      <c r="I29" s="222"/>
      <c r="J29" s="222"/>
      <c r="K29" s="222"/>
      <c r="L29" s="222"/>
      <c r="M29" s="222"/>
      <c r="N29" s="222"/>
      <c r="O29" s="223"/>
    </row>
  </sheetData>
  <mergeCells count="20">
    <mergeCell ref="M21:O22"/>
    <mergeCell ref="L21:L22"/>
    <mergeCell ref="I2:K3"/>
    <mergeCell ref="L2:L3"/>
    <mergeCell ref="M2:O3"/>
    <mergeCell ref="K4:L4"/>
    <mergeCell ref="M4:O4"/>
    <mergeCell ref="A2:A3"/>
    <mergeCell ref="H2:H3"/>
    <mergeCell ref="A4:A6"/>
    <mergeCell ref="B4:B6"/>
    <mergeCell ref="C4:C6"/>
    <mergeCell ref="B2:G3"/>
    <mergeCell ref="A21:B21"/>
    <mergeCell ref="C21:C22"/>
    <mergeCell ref="E4:G4"/>
    <mergeCell ref="H4:J4"/>
    <mergeCell ref="H21:H22"/>
    <mergeCell ref="E21:G22"/>
    <mergeCell ref="I21:K22"/>
  </mergeCells>
  <phoneticPr fontId="11" type="noConversion"/>
  <pageMargins left="0.75" right="0.75" top="1" bottom="1" header="0.5" footer="0.5"/>
  <pageSetup scale="88" orientation="landscape" r:id="rId1"/>
  <headerFooter alignWithMargins="0">
    <oddHeader>&amp;L&amp;G&amp;C&amp;"Arial,Bold"&amp;9&amp;UHydranautics RO Field Data Sheet</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pageSetUpPr fitToPage="1"/>
  </sheetPr>
  <dimension ref="A1:R23"/>
  <sheetViews>
    <sheetView zoomScale="90" workbookViewId="0">
      <selection activeCell="H6" sqref="H6"/>
    </sheetView>
  </sheetViews>
  <sheetFormatPr defaultRowHeight="13.2"/>
  <cols>
    <col min="1" max="1" width="18.5546875" customWidth="1"/>
    <col min="2" max="2" width="10.109375" customWidth="1"/>
    <col min="3" max="3" width="14.44140625" customWidth="1"/>
    <col min="4" max="4" width="14.88671875" customWidth="1"/>
    <col min="5" max="5" width="12.5546875" customWidth="1"/>
    <col min="6" max="6" width="9.6640625" bestFit="1" customWidth="1"/>
    <col min="7" max="7" width="11.88671875" bestFit="1" customWidth="1"/>
    <col min="8" max="11" width="11.88671875" customWidth="1"/>
    <col min="12" max="13" width="12.6640625" bestFit="1" customWidth="1"/>
    <col min="14" max="14" width="11.88671875" bestFit="1" customWidth="1"/>
    <col min="15" max="15" width="10.6640625" bestFit="1" customWidth="1"/>
    <col min="16" max="16" width="11.6640625" customWidth="1"/>
    <col min="17" max="17" width="12.44140625" customWidth="1"/>
    <col min="18" max="18" width="12.33203125" customWidth="1"/>
    <col min="19" max="19" width="11.88671875" customWidth="1"/>
  </cols>
  <sheetData>
    <row r="1" spans="1:18" ht="17.399999999999999">
      <c r="A1" s="107" t="s">
        <v>271</v>
      </c>
    </row>
    <row r="2" spans="1:18">
      <c r="G2" s="140"/>
      <c r="H2" s="140"/>
      <c r="I2" s="140"/>
      <c r="J2" s="140"/>
      <c r="K2" s="140"/>
      <c r="L2" s="140"/>
      <c r="M2" s="140"/>
      <c r="N2" s="140"/>
      <c r="O2" s="140"/>
      <c r="P2" s="140"/>
      <c r="Q2" s="140"/>
      <c r="R2" s="140"/>
    </row>
    <row r="3" spans="1:18">
      <c r="A3" s="345"/>
      <c r="B3" s="345"/>
      <c r="C3" s="345"/>
      <c r="D3" s="345"/>
      <c r="E3" s="141" t="s">
        <v>272</v>
      </c>
      <c r="F3" s="343" t="s">
        <v>273</v>
      </c>
      <c r="G3" s="343"/>
      <c r="H3" s="142" t="s">
        <v>272</v>
      </c>
      <c r="I3" s="346" t="s">
        <v>273</v>
      </c>
      <c r="J3" s="346"/>
      <c r="K3" s="143" t="s">
        <v>274</v>
      </c>
      <c r="L3" s="144" t="s">
        <v>272</v>
      </c>
      <c r="M3" s="344" t="s">
        <v>273</v>
      </c>
      <c r="N3" s="344"/>
      <c r="O3" s="139" t="s">
        <v>274</v>
      </c>
    </row>
    <row r="4" spans="1:18" ht="52.8">
      <c r="A4" s="112"/>
      <c r="B4" s="112" t="s">
        <v>275</v>
      </c>
      <c r="C4" s="112" t="s">
        <v>276</v>
      </c>
      <c r="D4" s="112" t="s">
        <v>277</v>
      </c>
      <c r="E4" s="145" t="s">
        <v>278</v>
      </c>
      <c r="F4" s="145" t="s">
        <v>279</v>
      </c>
      <c r="G4" s="145" t="s">
        <v>280</v>
      </c>
      <c r="H4" s="143" t="s">
        <v>281</v>
      </c>
      <c r="I4" s="143" t="s">
        <v>282</v>
      </c>
      <c r="J4" s="143" t="s">
        <v>283</v>
      </c>
      <c r="K4" s="143" t="s">
        <v>284</v>
      </c>
      <c r="L4" s="139" t="s">
        <v>285</v>
      </c>
      <c r="M4" s="139" t="s">
        <v>286</v>
      </c>
      <c r="N4" s="139" t="s">
        <v>287</v>
      </c>
      <c r="O4" s="139" t="s">
        <v>288</v>
      </c>
    </row>
    <row r="5" spans="1:18">
      <c r="A5" s="112" t="s">
        <v>289</v>
      </c>
      <c r="B5" s="146">
        <v>2</v>
      </c>
      <c r="C5" s="146">
        <v>4</v>
      </c>
      <c r="D5" s="146">
        <f>B23*B22*B20*2+E20</f>
        <v>67200</v>
      </c>
      <c r="E5" s="147">
        <f>B13*D5</f>
        <v>1409.604221635884</v>
      </c>
      <c r="F5" s="147">
        <f>B14*D5</f>
        <v>1365.2770448548813</v>
      </c>
      <c r="G5" s="147">
        <f>B15*D5</f>
        <v>171.98944591029021</v>
      </c>
      <c r="H5" s="148">
        <f t="shared" ref="H5:J6" si="0">$B5*E5</f>
        <v>2819.2084432717679</v>
      </c>
      <c r="I5" s="148">
        <f t="shared" si="0"/>
        <v>2730.5540897097626</v>
      </c>
      <c r="J5" s="148">
        <f t="shared" si="0"/>
        <v>343.97889182058043</v>
      </c>
      <c r="K5" s="143">
        <v>500</v>
      </c>
      <c r="L5" s="149">
        <f t="shared" ref="L5:N6" si="1">$C5*E5</f>
        <v>5638.4168865435358</v>
      </c>
      <c r="M5" s="149">
        <f t="shared" si="1"/>
        <v>5461.1081794195252</v>
      </c>
      <c r="N5" s="149">
        <f t="shared" si="1"/>
        <v>687.95778364116086</v>
      </c>
      <c r="O5" s="139">
        <v>700</v>
      </c>
    </row>
    <row r="6" spans="1:18">
      <c r="A6" s="112" t="s">
        <v>290</v>
      </c>
      <c r="B6" s="165">
        <v>3</v>
      </c>
      <c r="C6" s="165">
        <v>6</v>
      </c>
      <c r="D6" s="165">
        <f>B23*B22*B21*2+E21</f>
        <v>33600</v>
      </c>
      <c r="E6" s="166">
        <f>B13*D6</f>
        <v>704.80211081794198</v>
      </c>
      <c r="F6" s="166">
        <f>B14*D6</f>
        <v>682.63852242744065</v>
      </c>
      <c r="G6" s="166">
        <f>B15*D6</f>
        <v>85.994722955145107</v>
      </c>
      <c r="H6" s="148">
        <f t="shared" si="0"/>
        <v>2114.4063324538261</v>
      </c>
      <c r="I6" s="148">
        <f t="shared" si="0"/>
        <v>2047.9155672823219</v>
      </c>
      <c r="J6" s="148">
        <f t="shared" si="0"/>
        <v>257.98416886543532</v>
      </c>
      <c r="K6" s="143">
        <v>500</v>
      </c>
      <c r="L6" s="149">
        <f t="shared" si="1"/>
        <v>4228.8126649076521</v>
      </c>
      <c r="M6" s="149">
        <f t="shared" si="1"/>
        <v>4095.8311345646439</v>
      </c>
      <c r="N6" s="149">
        <f t="shared" si="1"/>
        <v>515.96833773087064</v>
      </c>
      <c r="O6" s="139">
        <v>500</v>
      </c>
    </row>
    <row r="7" spans="1:18">
      <c r="A7" s="160" t="s">
        <v>65</v>
      </c>
      <c r="B7" s="157"/>
      <c r="C7" s="158"/>
      <c r="D7" s="158"/>
      <c r="E7" s="158"/>
      <c r="F7" s="158"/>
      <c r="G7" s="159"/>
      <c r="H7" s="163">
        <f t="shared" ref="H7:O7" si="2">SUM(H5:H6)</f>
        <v>4933.614775725594</v>
      </c>
      <c r="I7" s="148">
        <f t="shared" si="2"/>
        <v>4778.4696569920843</v>
      </c>
      <c r="J7" s="148">
        <f t="shared" si="2"/>
        <v>601.96306068601575</v>
      </c>
      <c r="K7" s="148">
        <f t="shared" si="2"/>
        <v>1000</v>
      </c>
      <c r="L7" s="149">
        <f t="shared" si="2"/>
        <v>9867.2295514511879</v>
      </c>
      <c r="M7" s="149">
        <f t="shared" si="2"/>
        <v>9556.9393139841686</v>
      </c>
      <c r="N7" s="149">
        <f t="shared" si="2"/>
        <v>1203.9261213720315</v>
      </c>
      <c r="O7" s="149">
        <f t="shared" si="2"/>
        <v>1200</v>
      </c>
    </row>
    <row r="8" spans="1:18">
      <c r="A8" s="160" t="s">
        <v>291</v>
      </c>
      <c r="B8" s="168"/>
      <c r="C8" s="167"/>
      <c r="D8" s="167"/>
      <c r="E8" s="167"/>
      <c r="F8" s="167"/>
      <c r="G8" s="169"/>
      <c r="H8" s="163">
        <f t="shared" ref="H8:O8" si="3">H7*$B$19</f>
        <v>39468.918205804752</v>
      </c>
      <c r="I8" s="148">
        <f t="shared" si="3"/>
        <v>38227.757255936674</v>
      </c>
      <c r="J8" s="148">
        <f t="shared" si="3"/>
        <v>4815.704485488126</v>
      </c>
      <c r="K8" s="148">
        <f t="shared" si="3"/>
        <v>8000</v>
      </c>
      <c r="L8" s="149">
        <f t="shared" si="3"/>
        <v>78937.836411609504</v>
      </c>
      <c r="M8" s="149">
        <f t="shared" si="3"/>
        <v>76455.514511873349</v>
      </c>
      <c r="N8" s="149">
        <f t="shared" si="3"/>
        <v>9631.408970976252</v>
      </c>
      <c r="O8" s="149">
        <f t="shared" si="3"/>
        <v>9600</v>
      </c>
    </row>
    <row r="9" spans="1:18">
      <c r="A9" s="161" t="s">
        <v>292</v>
      </c>
      <c r="B9" s="168"/>
      <c r="C9" s="167"/>
      <c r="D9" s="167"/>
      <c r="E9" s="167"/>
      <c r="F9" s="167"/>
      <c r="G9" s="169"/>
      <c r="H9" s="163">
        <f t="shared" ref="H9:O9" si="4">H8*1.1</f>
        <v>43415.810026385232</v>
      </c>
      <c r="I9" s="148">
        <f t="shared" si="4"/>
        <v>42050.532981530348</v>
      </c>
      <c r="J9" s="148">
        <f t="shared" si="4"/>
        <v>5297.2749340369392</v>
      </c>
      <c r="K9" s="148">
        <f t="shared" si="4"/>
        <v>8800</v>
      </c>
      <c r="L9" s="149">
        <f t="shared" si="4"/>
        <v>86831.620052770464</v>
      </c>
      <c r="M9" s="149">
        <f t="shared" si="4"/>
        <v>84101.065963060697</v>
      </c>
      <c r="N9" s="149">
        <f t="shared" si="4"/>
        <v>10594.549868073878</v>
      </c>
      <c r="O9" s="149">
        <f t="shared" si="4"/>
        <v>10560</v>
      </c>
    </row>
    <row r="10" spans="1:18" ht="20.25" customHeight="1">
      <c r="A10" s="162" t="s">
        <v>293</v>
      </c>
      <c r="B10" s="170"/>
      <c r="C10" s="171"/>
      <c r="D10" s="171"/>
      <c r="E10" s="171"/>
      <c r="F10" s="171"/>
      <c r="G10" s="172"/>
      <c r="H10" s="164">
        <f>H8*D13</f>
        <v>40652.985751978893</v>
      </c>
      <c r="I10" s="150">
        <f>I8*D14</f>
        <v>24848.042216358841</v>
      </c>
      <c r="J10" s="150">
        <f>J8*D15</f>
        <v>11316.905540897096</v>
      </c>
      <c r="K10" s="150">
        <f>K8*D16</f>
        <v>3520</v>
      </c>
      <c r="L10" s="151">
        <f>L8*D13</f>
        <v>81305.971503957786</v>
      </c>
      <c r="M10" s="151">
        <f>M8*D14</f>
        <v>49696.084432717682</v>
      </c>
      <c r="N10" s="151">
        <f>N8*D15</f>
        <v>22633.811081794192</v>
      </c>
      <c r="O10" s="151">
        <f>O8*D16</f>
        <v>4224</v>
      </c>
    </row>
    <row r="11" spans="1:18" ht="20.25" customHeight="1">
      <c r="A11" s="152"/>
      <c r="C11" s="140"/>
      <c r="D11" s="140"/>
      <c r="E11" s="140"/>
      <c r="F11" s="140"/>
      <c r="G11" s="140"/>
      <c r="H11" s="140"/>
      <c r="I11" s="140"/>
      <c r="J11" s="140"/>
      <c r="K11" s="140"/>
      <c r="L11" s="140"/>
      <c r="M11" s="140"/>
      <c r="N11" s="140"/>
      <c r="O11" s="140"/>
      <c r="P11" s="140"/>
      <c r="Q11" s="140"/>
      <c r="R11" s="140"/>
    </row>
    <row r="12" spans="1:18" ht="31.5" customHeight="1">
      <c r="A12" s="342" t="s">
        <v>294</v>
      </c>
      <c r="B12" s="342"/>
      <c r="C12" s="140"/>
      <c r="D12" s="140"/>
      <c r="E12" s="140"/>
      <c r="F12" s="140"/>
      <c r="G12" s="140"/>
      <c r="H12" s="140"/>
      <c r="I12" s="140"/>
      <c r="J12" s="140"/>
      <c r="K12" s="140"/>
      <c r="L12" s="140"/>
      <c r="M12" s="140"/>
      <c r="N12" s="140"/>
      <c r="O12" s="140"/>
      <c r="P12" s="140"/>
      <c r="Q12" s="140"/>
      <c r="R12" s="140"/>
    </row>
    <row r="13" spans="1:18" ht="15" customHeight="1">
      <c r="A13" s="140" t="s">
        <v>295</v>
      </c>
      <c r="B13" s="153">
        <f>7.95/379</f>
        <v>2.0976253298153034E-2</v>
      </c>
      <c r="C13" s="154" t="s">
        <v>296</v>
      </c>
      <c r="D13" s="155">
        <v>1.03</v>
      </c>
      <c r="E13" s="140" t="s">
        <v>297</v>
      </c>
      <c r="F13" s="140"/>
      <c r="G13" s="140"/>
      <c r="H13" s="140"/>
      <c r="I13" s="140"/>
      <c r="J13" s="140"/>
      <c r="K13" s="140"/>
      <c r="L13" s="140"/>
      <c r="M13" s="140"/>
      <c r="N13" s="140"/>
      <c r="O13" s="140"/>
      <c r="P13" s="140"/>
      <c r="Q13" s="140"/>
      <c r="R13" s="140"/>
    </row>
    <row r="14" spans="1:18" ht="17.25" customHeight="1">
      <c r="A14" s="140" t="s">
        <v>298</v>
      </c>
      <c r="B14" s="153">
        <f>7.7/379</f>
        <v>2.0316622691292877E-2</v>
      </c>
      <c r="C14" s="154" t="s">
        <v>299</v>
      </c>
      <c r="D14" s="155">
        <v>0.65</v>
      </c>
      <c r="E14" s="140" t="s">
        <v>300</v>
      </c>
      <c r="F14" s="140"/>
      <c r="G14" s="140"/>
      <c r="H14" s="140"/>
      <c r="I14" s="140"/>
      <c r="J14" s="140"/>
      <c r="K14" s="140"/>
      <c r="L14" s="140"/>
      <c r="M14" s="140"/>
      <c r="N14" s="140"/>
      <c r="O14" s="140"/>
      <c r="P14" s="140"/>
      <c r="Q14" s="140"/>
      <c r="R14" s="140"/>
    </row>
    <row r="15" spans="1:18">
      <c r="A15" s="140"/>
      <c r="B15" s="153">
        <f>0.97/379</f>
        <v>2.5593667546174141E-3</v>
      </c>
      <c r="C15" s="154" t="s">
        <v>301</v>
      </c>
      <c r="D15" s="155">
        <v>2.35</v>
      </c>
      <c r="E15" s="140" t="s">
        <v>302</v>
      </c>
      <c r="F15" s="140"/>
      <c r="G15" s="140"/>
      <c r="H15" s="140"/>
      <c r="I15" s="140"/>
      <c r="J15" s="140"/>
      <c r="K15" s="140"/>
      <c r="L15" s="140"/>
      <c r="M15" s="140"/>
      <c r="N15" s="140"/>
      <c r="O15" s="140"/>
      <c r="P15" s="140"/>
      <c r="Q15" s="140"/>
      <c r="R15" s="140"/>
    </row>
    <row r="16" spans="1:18">
      <c r="A16" s="140"/>
      <c r="B16" s="140"/>
      <c r="C16" s="140"/>
      <c r="D16" s="155">
        <v>0.44</v>
      </c>
      <c r="E16" s="140" t="s">
        <v>303</v>
      </c>
      <c r="F16" s="140"/>
      <c r="G16" s="140"/>
      <c r="H16" s="140"/>
      <c r="I16" s="140"/>
      <c r="J16" s="140"/>
      <c r="K16" s="140"/>
      <c r="L16" s="140"/>
      <c r="M16" s="140"/>
      <c r="N16" s="140"/>
      <c r="O16" s="140"/>
      <c r="P16" s="140"/>
      <c r="Q16" s="140"/>
      <c r="R16" s="140"/>
    </row>
    <row r="17" spans="1:18">
      <c r="A17" s="140"/>
      <c r="B17" s="140"/>
      <c r="C17" s="140"/>
      <c r="D17" s="140"/>
      <c r="E17" s="140"/>
      <c r="F17" s="140"/>
      <c r="G17" s="140"/>
      <c r="H17" s="140"/>
      <c r="I17" s="140"/>
      <c r="J17" s="140"/>
      <c r="K17" s="140"/>
      <c r="L17" s="140"/>
      <c r="M17" s="140"/>
      <c r="N17" s="140"/>
      <c r="O17" s="140"/>
      <c r="P17" s="140"/>
      <c r="Q17" s="140"/>
      <c r="R17" s="140"/>
    </row>
    <row r="18" spans="1:18" ht="25.5" customHeight="1">
      <c r="A18" s="341" t="s">
        <v>304</v>
      </c>
      <c r="B18" s="341"/>
      <c r="C18" s="341"/>
      <c r="D18" s="140"/>
      <c r="E18" s="140"/>
      <c r="F18" s="140"/>
      <c r="G18" s="140"/>
      <c r="H18" s="140"/>
      <c r="I18" s="140"/>
      <c r="J18" s="140"/>
      <c r="K18" s="140"/>
      <c r="L18" s="140"/>
      <c r="M18" s="140"/>
      <c r="N18" s="140"/>
      <c r="O18" s="140"/>
      <c r="P18" s="140"/>
      <c r="Q18" s="140"/>
      <c r="R18" s="140"/>
    </row>
    <row r="19" spans="1:18" ht="26.4">
      <c r="A19" s="140" t="s">
        <v>305</v>
      </c>
      <c r="B19" s="155">
        <v>8</v>
      </c>
      <c r="D19" s="140" t="s">
        <v>306</v>
      </c>
      <c r="E19" s="156">
        <v>150</v>
      </c>
      <c r="F19" s="140" t="s">
        <v>307</v>
      </c>
      <c r="G19" s="140"/>
      <c r="H19" s="140"/>
      <c r="I19" s="140"/>
      <c r="J19" s="140"/>
      <c r="K19" s="140"/>
      <c r="L19" s="140"/>
      <c r="M19" s="140"/>
      <c r="N19" s="140"/>
      <c r="O19" s="140"/>
      <c r="P19" s="140"/>
      <c r="Q19" s="140"/>
      <c r="R19" s="140"/>
    </row>
    <row r="20" spans="1:18" ht="26.4">
      <c r="A20" s="140" t="s">
        <v>308</v>
      </c>
      <c r="B20" s="155">
        <v>84</v>
      </c>
      <c r="D20" s="140" t="s">
        <v>309</v>
      </c>
      <c r="E20" s="155">
        <f>3*E19*B20</f>
        <v>37800</v>
      </c>
      <c r="F20" s="152" t="s">
        <v>310</v>
      </c>
      <c r="G20" s="140"/>
      <c r="H20" s="140"/>
      <c r="I20" s="140"/>
      <c r="J20" s="140"/>
      <c r="K20" s="140"/>
      <c r="L20" s="140"/>
      <c r="M20" s="140"/>
      <c r="N20" s="140"/>
      <c r="O20" s="140"/>
      <c r="P20" s="140"/>
      <c r="Q20" s="140"/>
      <c r="R20" s="140"/>
    </row>
    <row r="21" spans="1:18" ht="26.4">
      <c r="A21" s="140" t="s">
        <v>311</v>
      </c>
      <c r="B21" s="155">
        <v>42</v>
      </c>
      <c r="C21" s="140"/>
      <c r="D21" s="140" t="s">
        <v>309</v>
      </c>
      <c r="E21" s="155">
        <f>3*E19*B21</f>
        <v>18900</v>
      </c>
      <c r="F21" s="152" t="s">
        <v>310</v>
      </c>
      <c r="G21" s="140"/>
      <c r="H21" s="140"/>
      <c r="I21" s="140"/>
      <c r="J21" s="140"/>
      <c r="K21" s="140"/>
      <c r="L21" s="140"/>
      <c r="M21" s="140"/>
      <c r="N21" s="140"/>
      <c r="O21" s="140"/>
      <c r="P21" s="140"/>
      <c r="Q21" s="140"/>
      <c r="R21" s="140"/>
    </row>
    <row r="22" spans="1:18" ht="25.5" customHeight="1">
      <c r="A22" s="140" t="s">
        <v>312</v>
      </c>
      <c r="B22" s="155">
        <v>7</v>
      </c>
    </row>
    <row r="23" spans="1:18" ht="24.75" customHeight="1">
      <c r="A23" s="152" t="s">
        <v>313</v>
      </c>
      <c r="B23" s="155">
        <v>25</v>
      </c>
    </row>
  </sheetData>
  <mergeCells count="6">
    <mergeCell ref="A18:C18"/>
    <mergeCell ref="A12:B12"/>
    <mergeCell ref="F3:G3"/>
    <mergeCell ref="M3:N3"/>
    <mergeCell ref="A3:D3"/>
    <mergeCell ref="I3:J3"/>
  </mergeCells>
  <phoneticPr fontId="11" type="noConversion"/>
  <pageMargins left="0.75" right="0.75" top="1" bottom="1" header="0.5" footer="0.5"/>
  <pageSetup scale="65" orientation="landscape"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
    <pageSetUpPr fitToPage="1"/>
  </sheetPr>
  <dimension ref="A1:H55"/>
  <sheetViews>
    <sheetView zoomScale="75" workbookViewId="0">
      <pane xSplit="1" ySplit="7" topLeftCell="B8" activePane="bottomRight" state="frozen"/>
      <selection pane="topRight" activeCell="B1" sqref="B1"/>
      <selection pane="bottomLeft" activeCell="A7" sqref="A7"/>
      <selection pane="bottomRight"/>
    </sheetView>
  </sheetViews>
  <sheetFormatPr defaultRowHeight="13.2"/>
  <cols>
    <col min="1" max="1" width="14.6640625" customWidth="1"/>
    <col min="2" max="2" width="37.44140625" customWidth="1"/>
    <col min="3" max="3" width="16.6640625" customWidth="1"/>
    <col min="4" max="5" width="15.44140625" customWidth="1"/>
    <col min="6" max="6" width="20" customWidth="1"/>
    <col min="7" max="7" width="19.109375" customWidth="1"/>
    <col min="8" max="8" width="52.109375" customWidth="1"/>
  </cols>
  <sheetData>
    <row r="1" spans="1:8" ht="21" customHeight="1">
      <c r="A1" s="128"/>
      <c r="B1" s="107" t="s">
        <v>263</v>
      </c>
    </row>
    <row r="2" spans="1:8" ht="59.25" customHeight="1">
      <c r="A2" s="128"/>
      <c r="B2" s="347" t="s">
        <v>264</v>
      </c>
      <c r="C2" s="348"/>
      <c r="D2" s="349"/>
    </row>
    <row r="3" spans="1:8" ht="40.5" customHeight="1">
      <c r="A3" s="128"/>
      <c r="B3" s="350" t="s">
        <v>265</v>
      </c>
      <c r="C3" s="351"/>
      <c r="D3" s="352"/>
    </row>
    <row r="4" spans="1:8">
      <c r="A4" s="128"/>
    </row>
    <row r="5" spans="1:8">
      <c r="A5" s="128"/>
    </row>
    <row r="6" spans="1:8">
      <c r="A6" s="129" t="s">
        <v>261</v>
      </c>
      <c r="B6" s="1" t="s">
        <v>262</v>
      </c>
    </row>
    <row r="7" spans="1:8" s="127" customFormat="1">
      <c r="A7" s="127" t="s">
        <v>258</v>
      </c>
      <c r="B7" s="127" t="s">
        <v>254</v>
      </c>
      <c r="C7" s="127" t="s">
        <v>255</v>
      </c>
      <c r="D7" s="127" t="s">
        <v>44</v>
      </c>
      <c r="E7" s="127" t="s">
        <v>259</v>
      </c>
      <c r="F7" s="127" t="s">
        <v>256</v>
      </c>
      <c r="G7" s="127" t="s">
        <v>257</v>
      </c>
      <c r="H7" s="127" t="s">
        <v>99</v>
      </c>
    </row>
    <row r="8" spans="1:8" ht="15" customHeight="1">
      <c r="A8" s="353"/>
      <c r="B8" s="120">
        <v>1</v>
      </c>
      <c r="C8" s="120">
        <v>1</v>
      </c>
      <c r="D8" s="353"/>
      <c r="E8" s="345"/>
      <c r="F8" s="345"/>
      <c r="G8" s="345"/>
      <c r="H8" s="118"/>
    </row>
    <row r="9" spans="1:8" ht="15" customHeight="1">
      <c r="A9" s="354"/>
      <c r="B9" s="120">
        <v>2</v>
      </c>
      <c r="C9" s="120">
        <v>2</v>
      </c>
      <c r="D9" s="354"/>
      <c r="E9" s="345"/>
      <c r="F9" s="345"/>
      <c r="G9" s="345"/>
      <c r="H9" s="108"/>
    </row>
    <row r="10" spans="1:8" ht="15" customHeight="1">
      <c r="A10" s="354"/>
      <c r="B10" s="120">
        <v>3</v>
      </c>
      <c r="C10" s="120">
        <v>3</v>
      </c>
      <c r="D10" s="354"/>
      <c r="E10" s="345"/>
      <c r="F10" s="345"/>
      <c r="G10" s="345"/>
      <c r="H10" s="108"/>
    </row>
    <row r="11" spans="1:8" ht="15" customHeight="1">
      <c r="A11" s="354"/>
      <c r="B11" s="120">
        <v>4</v>
      </c>
      <c r="C11" s="120">
        <v>4</v>
      </c>
      <c r="D11" s="354"/>
      <c r="E11" s="345"/>
      <c r="F11" s="345"/>
      <c r="G11" s="345"/>
      <c r="H11" s="108"/>
    </row>
    <row r="12" spans="1:8" ht="15" customHeight="1">
      <c r="A12" s="355"/>
      <c r="B12" s="121">
        <v>5</v>
      </c>
      <c r="C12" s="121">
        <v>5</v>
      </c>
      <c r="D12" s="355"/>
      <c r="E12" s="345"/>
      <c r="F12" s="345"/>
      <c r="G12" s="345"/>
      <c r="H12" s="108"/>
    </row>
    <row r="13" spans="1:8" s="124" customFormat="1" ht="15" customHeight="1">
      <c r="A13" s="122"/>
      <c r="B13" s="123"/>
      <c r="C13" s="123"/>
      <c r="D13" s="122"/>
      <c r="E13" s="109"/>
      <c r="F13" s="109"/>
      <c r="G13" s="109"/>
      <c r="H13" s="111"/>
    </row>
    <row r="14" spans="1:8" ht="15" customHeight="1">
      <c r="A14" s="353"/>
      <c r="B14" s="119">
        <v>1</v>
      </c>
      <c r="C14" s="119">
        <v>1</v>
      </c>
      <c r="D14" s="353"/>
      <c r="E14" s="345"/>
      <c r="F14" s="345"/>
      <c r="G14" s="345"/>
      <c r="H14" s="108"/>
    </row>
    <row r="15" spans="1:8" ht="15" customHeight="1">
      <c r="A15" s="354"/>
      <c r="B15" s="120">
        <v>2</v>
      </c>
      <c r="C15" s="120">
        <v>2</v>
      </c>
      <c r="D15" s="354"/>
      <c r="E15" s="345"/>
      <c r="F15" s="345"/>
      <c r="G15" s="345"/>
      <c r="H15" s="108"/>
    </row>
    <row r="16" spans="1:8" ht="15" customHeight="1">
      <c r="A16" s="354"/>
      <c r="B16" s="120">
        <v>3</v>
      </c>
      <c r="C16" s="120">
        <v>3</v>
      </c>
      <c r="D16" s="354"/>
      <c r="E16" s="345"/>
      <c r="F16" s="345"/>
      <c r="G16" s="345"/>
      <c r="H16" s="108"/>
    </row>
    <row r="17" spans="1:8" ht="15" customHeight="1">
      <c r="A17" s="354"/>
      <c r="B17" s="120">
        <v>4</v>
      </c>
      <c r="C17" s="120">
        <v>4</v>
      </c>
      <c r="D17" s="354"/>
      <c r="E17" s="345"/>
      <c r="F17" s="345"/>
      <c r="G17" s="345"/>
      <c r="H17" s="108"/>
    </row>
    <row r="18" spans="1:8" ht="15" customHeight="1">
      <c r="A18" s="355"/>
      <c r="B18" s="120">
        <v>5</v>
      </c>
      <c r="C18" s="120">
        <v>5</v>
      </c>
      <c r="D18" s="355"/>
      <c r="E18" s="345"/>
      <c r="F18" s="345"/>
      <c r="G18" s="345"/>
      <c r="H18" s="117"/>
    </row>
    <row r="19" spans="1:8" s="126" customFormat="1" ht="15" customHeight="1">
      <c r="A19" s="109"/>
      <c r="B19" s="125"/>
      <c r="C19" s="125"/>
      <c r="D19" s="109"/>
      <c r="E19" s="109"/>
      <c r="F19" s="109"/>
      <c r="G19" s="109"/>
      <c r="H19" s="111"/>
    </row>
    <row r="20" spans="1:8" ht="15" customHeight="1">
      <c r="A20" s="353"/>
      <c r="B20" s="120">
        <v>1</v>
      </c>
      <c r="C20" s="120">
        <v>1</v>
      </c>
      <c r="D20" s="353"/>
      <c r="E20" s="345"/>
      <c r="F20" s="345"/>
      <c r="G20" s="345"/>
      <c r="H20" s="118"/>
    </row>
    <row r="21" spans="1:8" ht="15" customHeight="1">
      <c r="A21" s="354"/>
      <c r="B21" s="120">
        <v>2</v>
      </c>
      <c r="C21" s="120">
        <v>2</v>
      </c>
      <c r="D21" s="354"/>
      <c r="E21" s="345"/>
      <c r="F21" s="345"/>
      <c r="G21" s="345"/>
      <c r="H21" s="108"/>
    </row>
    <row r="22" spans="1:8" ht="15" customHeight="1">
      <c r="A22" s="354"/>
      <c r="B22" s="120">
        <v>3</v>
      </c>
      <c r="C22" s="120">
        <v>3</v>
      </c>
      <c r="D22" s="354"/>
      <c r="E22" s="345"/>
      <c r="F22" s="345"/>
      <c r="G22" s="345"/>
      <c r="H22" s="108"/>
    </row>
    <row r="23" spans="1:8" ht="15" customHeight="1">
      <c r="A23" s="354"/>
      <c r="B23" s="120">
        <v>4</v>
      </c>
      <c r="C23" s="120">
        <v>4</v>
      </c>
      <c r="D23" s="354"/>
      <c r="E23" s="345"/>
      <c r="F23" s="345"/>
      <c r="G23" s="345"/>
      <c r="H23" s="108"/>
    </row>
    <row r="24" spans="1:8" ht="15" customHeight="1">
      <c r="A24" s="355"/>
      <c r="B24" s="121">
        <v>5</v>
      </c>
      <c r="C24" s="121">
        <v>5</v>
      </c>
      <c r="D24" s="355"/>
      <c r="E24" s="345"/>
      <c r="F24" s="345"/>
      <c r="G24" s="345"/>
      <c r="H24" s="108"/>
    </row>
    <row r="25" spans="1:8" s="124" customFormat="1" ht="15" customHeight="1">
      <c r="A25" s="122"/>
      <c r="B25" s="123"/>
      <c r="C25" s="123"/>
      <c r="D25" s="122"/>
      <c r="E25" s="109"/>
      <c r="F25" s="109"/>
      <c r="G25" s="109"/>
      <c r="H25" s="111"/>
    </row>
    <row r="26" spans="1:8" ht="15" customHeight="1">
      <c r="A26" s="353"/>
      <c r="B26" s="119">
        <v>1</v>
      </c>
      <c r="C26" s="119">
        <v>1</v>
      </c>
      <c r="D26" s="353"/>
      <c r="E26" s="345"/>
      <c r="F26" s="345"/>
      <c r="G26" s="345"/>
      <c r="H26" s="108"/>
    </row>
    <row r="27" spans="1:8" ht="15" customHeight="1">
      <c r="A27" s="354"/>
      <c r="B27" s="120">
        <v>2</v>
      </c>
      <c r="C27" s="120">
        <v>2</v>
      </c>
      <c r="D27" s="354"/>
      <c r="E27" s="345"/>
      <c r="F27" s="345"/>
      <c r="G27" s="345"/>
      <c r="H27" s="108"/>
    </row>
    <row r="28" spans="1:8" ht="15" customHeight="1">
      <c r="A28" s="354"/>
      <c r="B28" s="120">
        <v>3</v>
      </c>
      <c r="C28" s="120">
        <v>3</v>
      </c>
      <c r="D28" s="354"/>
      <c r="E28" s="345"/>
      <c r="F28" s="345"/>
      <c r="G28" s="345"/>
      <c r="H28" s="108"/>
    </row>
    <row r="29" spans="1:8" ht="15" customHeight="1">
      <c r="A29" s="354"/>
      <c r="B29" s="120">
        <v>4</v>
      </c>
      <c r="C29" s="120">
        <v>4</v>
      </c>
      <c r="D29" s="354"/>
      <c r="E29" s="345"/>
      <c r="F29" s="345"/>
      <c r="G29" s="345"/>
      <c r="H29" s="108"/>
    </row>
    <row r="30" spans="1:8" ht="15" customHeight="1">
      <c r="A30" s="355"/>
      <c r="B30" s="120">
        <v>5</v>
      </c>
      <c r="C30" s="120">
        <v>5</v>
      </c>
      <c r="D30" s="355"/>
      <c r="E30" s="345"/>
      <c r="F30" s="345"/>
      <c r="G30" s="345"/>
      <c r="H30" s="117"/>
    </row>
    <row r="31" spans="1:8" s="126" customFormat="1" ht="15" customHeight="1">
      <c r="A31" s="109"/>
      <c r="B31" s="125"/>
      <c r="C31" s="125"/>
      <c r="D31" s="109"/>
      <c r="E31" s="109"/>
      <c r="F31" s="109"/>
      <c r="G31" s="109"/>
      <c r="H31" s="111"/>
    </row>
    <row r="32" spans="1:8" ht="15" customHeight="1">
      <c r="A32" s="353"/>
      <c r="B32" s="120">
        <v>1</v>
      </c>
      <c r="C32" s="120">
        <v>1</v>
      </c>
      <c r="D32" s="353"/>
      <c r="E32" s="345"/>
      <c r="F32" s="345"/>
      <c r="G32" s="345"/>
      <c r="H32" s="118"/>
    </row>
    <row r="33" spans="1:8" ht="15" customHeight="1">
      <c r="A33" s="354"/>
      <c r="B33" s="120">
        <v>2</v>
      </c>
      <c r="C33" s="120">
        <v>2</v>
      </c>
      <c r="D33" s="354"/>
      <c r="E33" s="345"/>
      <c r="F33" s="345"/>
      <c r="G33" s="345"/>
      <c r="H33" s="108"/>
    </row>
    <row r="34" spans="1:8" ht="15" customHeight="1">
      <c r="A34" s="354"/>
      <c r="B34" s="120">
        <v>3</v>
      </c>
      <c r="C34" s="120">
        <v>3</v>
      </c>
      <c r="D34" s="354"/>
      <c r="E34" s="345"/>
      <c r="F34" s="345"/>
      <c r="G34" s="345"/>
      <c r="H34" s="108"/>
    </row>
    <row r="35" spans="1:8" ht="15" customHeight="1">
      <c r="A35" s="354"/>
      <c r="B35" s="120">
        <v>4</v>
      </c>
      <c r="C35" s="120">
        <v>4</v>
      </c>
      <c r="D35" s="354"/>
      <c r="E35" s="345"/>
      <c r="F35" s="345"/>
      <c r="G35" s="345"/>
      <c r="H35" s="108"/>
    </row>
    <row r="36" spans="1:8" ht="15" customHeight="1">
      <c r="A36" s="355"/>
      <c r="B36" s="121">
        <v>5</v>
      </c>
      <c r="C36" s="121">
        <v>5</v>
      </c>
      <c r="D36" s="355"/>
      <c r="E36" s="345"/>
      <c r="F36" s="345"/>
      <c r="G36" s="345"/>
      <c r="H36" s="108"/>
    </row>
    <row r="37" spans="1:8" s="124" customFormat="1" ht="15" customHeight="1">
      <c r="A37" s="122"/>
      <c r="B37" s="123"/>
      <c r="C37" s="123"/>
      <c r="D37" s="122"/>
      <c r="E37" s="109"/>
      <c r="F37" s="109"/>
      <c r="G37" s="109"/>
      <c r="H37" s="111"/>
    </row>
    <row r="38" spans="1:8" ht="15" customHeight="1">
      <c r="A38" s="353"/>
      <c r="B38" s="119">
        <v>1</v>
      </c>
      <c r="C38" s="119">
        <v>1</v>
      </c>
      <c r="D38" s="353"/>
      <c r="E38" s="345"/>
      <c r="F38" s="345"/>
      <c r="G38" s="345"/>
      <c r="H38" s="108"/>
    </row>
    <row r="39" spans="1:8" ht="15" customHeight="1">
      <c r="A39" s="354"/>
      <c r="B39" s="120">
        <v>2</v>
      </c>
      <c r="C39" s="120">
        <v>2</v>
      </c>
      <c r="D39" s="354"/>
      <c r="E39" s="345"/>
      <c r="F39" s="345"/>
      <c r="G39" s="345"/>
      <c r="H39" s="108"/>
    </row>
    <row r="40" spans="1:8" ht="15" customHeight="1">
      <c r="A40" s="354"/>
      <c r="B40" s="120">
        <v>3</v>
      </c>
      <c r="C40" s="120">
        <v>3</v>
      </c>
      <c r="D40" s="354"/>
      <c r="E40" s="345"/>
      <c r="F40" s="345"/>
      <c r="G40" s="345"/>
      <c r="H40" s="108"/>
    </row>
    <row r="41" spans="1:8" ht="15" customHeight="1">
      <c r="A41" s="354"/>
      <c r="B41" s="120">
        <v>4</v>
      </c>
      <c r="C41" s="120">
        <v>4</v>
      </c>
      <c r="D41" s="354"/>
      <c r="E41" s="345"/>
      <c r="F41" s="345"/>
      <c r="G41" s="345"/>
      <c r="H41" s="108"/>
    </row>
    <row r="42" spans="1:8" ht="15" customHeight="1">
      <c r="A42" s="355"/>
      <c r="B42" s="120">
        <v>5</v>
      </c>
      <c r="C42" s="120">
        <v>5</v>
      </c>
      <c r="D42" s="355"/>
      <c r="E42" s="345"/>
      <c r="F42" s="345"/>
      <c r="G42" s="345"/>
      <c r="H42" s="117"/>
    </row>
    <row r="43" spans="1:8" s="126" customFormat="1" ht="15" customHeight="1">
      <c r="A43" s="109"/>
      <c r="B43" s="125"/>
      <c r="C43" s="125"/>
      <c r="D43" s="109"/>
      <c r="E43" s="109"/>
      <c r="F43" s="109"/>
      <c r="G43" s="109"/>
      <c r="H43" s="111"/>
    </row>
    <row r="44" spans="1:8" ht="15" customHeight="1">
      <c r="A44" s="353"/>
      <c r="B44" s="120">
        <v>1</v>
      </c>
      <c r="C44" s="120">
        <v>1</v>
      </c>
      <c r="D44" s="353"/>
      <c r="E44" s="345"/>
      <c r="F44" s="345"/>
      <c r="G44" s="345"/>
      <c r="H44" s="118"/>
    </row>
    <row r="45" spans="1:8" ht="15" customHeight="1">
      <c r="A45" s="354"/>
      <c r="B45" s="120">
        <v>2</v>
      </c>
      <c r="C45" s="120">
        <v>2</v>
      </c>
      <c r="D45" s="354"/>
      <c r="E45" s="345"/>
      <c r="F45" s="345"/>
      <c r="G45" s="345"/>
      <c r="H45" s="108"/>
    </row>
    <row r="46" spans="1:8" ht="15" customHeight="1">
      <c r="A46" s="354"/>
      <c r="B46" s="120">
        <v>3</v>
      </c>
      <c r="C46" s="120">
        <v>3</v>
      </c>
      <c r="D46" s="354"/>
      <c r="E46" s="345"/>
      <c r="F46" s="345"/>
      <c r="G46" s="345"/>
      <c r="H46" s="108"/>
    </row>
    <row r="47" spans="1:8" ht="15" customHeight="1">
      <c r="A47" s="354"/>
      <c r="B47" s="120">
        <v>4</v>
      </c>
      <c r="C47" s="120">
        <v>4</v>
      </c>
      <c r="D47" s="354"/>
      <c r="E47" s="345"/>
      <c r="F47" s="345"/>
      <c r="G47" s="345"/>
      <c r="H47" s="108"/>
    </row>
    <row r="48" spans="1:8" ht="15" customHeight="1">
      <c r="A48" s="355"/>
      <c r="B48" s="121">
        <v>5</v>
      </c>
      <c r="C48" s="121">
        <v>5</v>
      </c>
      <c r="D48" s="355"/>
      <c r="E48" s="345"/>
      <c r="F48" s="345"/>
      <c r="G48" s="345"/>
      <c r="H48" s="108"/>
    </row>
    <row r="49" spans="1:8" s="124" customFormat="1" ht="15" customHeight="1">
      <c r="A49" s="122"/>
      <c r="B49" s="123"/>
      <c r="C49" s="123"/>
      <c r="D49" s="122"/>
      <c r="E49" s="109"/>
      <c r="F49" s="109"/>
      <c r="G49" s="109"/>
      <c r="H49" s="111"/>
    </row>
    <row r="50" spans="1:8" ht="15" customHeight="1">
      <c r="A50" s="353"/>
      <c r="B50" s="119">
        <v>1</v>
      </c>
      <c r="C50" s="119">
        <v>1</v>
      </c>
      <c r="D50" s="353"/>
      <c r="E50" s="345"/>
      <c r="F50" s="345"/>
      <c r="G50" s="345"/>
      <c r="H50" s="108"/>
    </row>
    <row r="51" spans="1:8" ht="15" customHeight="1">
      <c r="A51" s="354"/>
      <c r="B51" s="120">
        <v>2</v>
      </c>
      <c r="C51" s="120">
        <v>2</v>
      </c>
      <c r="D51" s="354"/>
      <c r="E51" s="345"/>
      <c r="F51" s="345"/>
      <c r="G51" s="345"/>
      <c r="H51" s="108"/>
    </row>
    <row r="52" spans="1:8" ht="15" customHeight="1">
      <c r="A52" s="354"/>
      <c r="B52" s="120">
        <v>3</v>
      </c>
      <c r="C52" s="120">
        <v>3</v>
      </c>
      <c r="D52" s="354"/>
      <c r="E52" s="345"/>
      <c r="F52" s="345"/>
      <c r="G52" s="345"/>
      <c r="H52" s="108"/>
    </row>
    <row r="53" spans="1:8" ht="15" customHeight="1">
      <c r="A53" s="354"/>
      <c r="B53" s="120">
        <v>4</v>
      </c>
      <c r="C53" s="120">
        <v>4</v>
      </c>
      <c r="D53" s="354"/>
      <c r="E53" s="345"/>
      <c r="F53" s="345"/>
      <c r="G53" s="345"/>
      <c r="H53" s="108"/>
    </row>
    <row r="54" spans="1:8" ht="15" customHeight="1">
      <c r="A54" s="355"/>
      <c r="B54" s="120">
        <v>5</v>
      </c>
      <c r="C54" s="120">
        <v>5</v>
      </c>
      <c r="D54" s="355"/>
      <c r="E54" s="345"/>
      <c r="F54" s="345"/>
      <c r="G54" s="345"/>
      <c r="H54" s="117"/>
    </row>
    <row r="55" spans="1:8" s="126" customFormat="1" ht="15" customHeight="1">
      <c r="A55" s="109"/>
      <c r="B55" s="125"/>
      <c r="C55" s="125"/>
      <c r="D55" s="109"/>
      <c r="E55" s="109"/>
      <c r="F55" s="109"/>
      <c r="G55" s="109"/>
      <c r="H55" s="111"/>
    </row>
  </sheetData>
  <mergeCells count="42">
    <mergeCell ref="A14:A18"/>
    <mergeCell ref="D14:D18"/>
    <mergeCell ref="E14:E18"/>
    <mergeCell ref="F14:F18"/>
    <mergeCell ref="A8:A12"/>
    <mergeCell ref="D8:D12"/>
    <mergeCell ref="E8:E12"/>
    <mergeCell ref="F8:F12"/>
    <mergeCell ref="A26:A30"/>
    <mergeCell ref="D26:D30"/>
    <mergeCell ref="E26:E30"/>
    <mergeCell ref="F26:F30"/>
    <mergeCell ref="A20:A24"/>
    <mergeCell ref="D20:D24"/>
    <mergeCell ref="E20:E24"/>
    <mergeCell ref="F20:F24"/>
    <mergeCell ref="A50:A54"/>
    <mergeCell ref="D50:D54"/>
    <mergeCell ref="E50:E54"/>
    <mergeCell ref="F50:F54"/>
    <mergeCell ref="A44:A48"/>
    <mergeCell ref="D44:D48"/>
    <mergeCell ref="E44:E48"/>
    <mergeCell ref="F44:F48"/>
    <mergeCell ref="A32:A36"/>
    <mergeCell ref="D32:D36"/>
    <mergeCell ref="E32:E36"/>
    <mergeCell ref="F32:F36"/>
    <mergeCell ref="A38:A42"/>
    <mergeCell ref="D38:D42"/>
    <mergeCell ref="E38:E42"/>
    <mergeCell ref="F38:F42"/>
    <mergeCell ref="G44:G48"/>
    <mergeCell ref="B2:D2"/>
    <mergeCell ref="B3:D3"/>
    <mergeCell ref="G50:G54"/>
    <mergeCell ref="G32:G36"/>
    <mergeCell ref="G38:G42"/>
    <mergeCell ref="G20:G24"/>
    <mergeCell ref="G26:G30"/>
    <mergeCell ref="G8:G12"/>
    <mergeCell ref="G14:G18"/>
  </mergeCells>
  <phoneticPr fontId="11" type="noConversion"/>
  <hyperlinks>
    <hyperlink ref="B3:D3" r:id="rId1" display="Additional information on determining fouling and cleaning of RO membranees may be found on the Hydranautics web site www.membranes.com" xr:uid="{00000000-0004-0000-0C00-000000000000}"/>
  </hyperlinks>
  <pageMargins left="0.75" right="0.75" top="1" bottom="1" header="0.5" footer="0.5"/>
  <pageSetup scale="54" orientation="landscape" r:id="rId2"/>
  <headerFooter alignWithMargins="0"/>
  <drawing r:id="rId3"/>
  <legacyDrawing r:id="rId4"/>
  <controls>
    <mc:AlternateContent xmlns:mc="http://schemas.openxmlformats.org/markup-compatibility/2006">
      <mc:Choice Requires="x14">
        <control shapeId="905217" r:id="rId5" name="cmdHide">
          <controlPr defaultSize="0" autoLine="0" r:id="rId6">
            <anchor moveWithCells="1">
              <from>
                <xdr:col>5</xdr:col>
                <xdr:colOff>38100</xdr:colOff>
                <xdr:row>1</xdr:row>
                <xdr:rowOff>38100</xdr:rowOff>
              </from>
              <to>
                <xdr:col>5</xdr:col>
                <xdr:colOff>1303020</xdr:colOff>
                <xdr:row>1</xdr:row>
                <xdr:rowOff>350520</xdr:rowOff>
              </to>
            </anchor>
          </controlPr>
        </control>
      </mc:Choice>
      <mc:Fallback>
        <control shapeId="905217" r:id="rId5" name="cmdHide"/>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J44"/>
  <sheetViews>
    <sheetView zoomScale="75" workbookViewId="0">
      <selection activeCell="H3" sqref="H3"/>
    </sheetView>
  </sheetViews>
  <sheetFormatPr defaultRowHeight="13.2"/>
  <cols>
    <col min="1" max="1" width="21.44140625" customWidth="1"/>
    <col min="2" max="2" width="11.33203125" customWidth="1"/>
    <col min="3" max="3" width="12" customWidth="1"/>
    <col min="4" max="4" width="11.109375" customWidth="1"/>
    <col min="5" max="5" width="11.5546875" customWidth="1"/>
    <col min="6" max="6" width="9.33203125" customWidth="1"/>
    <col min="10" max="10" width="11.33203125" customWidth="1"/>
  </cols>
  <sheetData>
    <row r="1" spans="1:10" ht="17.399999999999999">
      <c r="B1" s="107" t="s">
        <v>232</v>
      </c>
    </row>
    <row r="2" spans="1:10" ht="17.399999999999999">
      <c r="B2" s="107"/>
    </row>
    <row r="3" spans="1:10" ht="63.75" customHeight="1">
      <c r="A3" s="356" t="s">
        <v>250</v>
      </c>
      <c r="B3" s="356"/>
      <c r="C3" s="356"/>
      <c r="D3" s="356"/>
    </row>
    <row r="4" spans="1:10" ht="42.75" customHeight="1">
      <c r="A4" s="357" t="s">
        <v>233</v>
      </c>
      <c r="B4" s="357"/>
      <c r="C4" s="357"/>
      <c r="D4" s="357"/>
    </row>
    <row r="5" spans="1:10" ht="25.5" customHeight="1">
      <c r="A5" s="107" t="s">
        <v>260</v>
      </c>
    </row>
    <row r="6" spans="1:10" s="114" customFormat="1" ht="100.5" customHeight="1">
      <c r="A6" s="358" t="s">
        <v>267</v>
      </c>
      <c r="B6" s="358"/>
      <c r="C6" s="115" t="s">
        <v>240</v>
      </c>
      <c r="D6" s="115" t="s">
        <v>239</v>
      </c>
      <c r="E6" s="115" t="s">
        <v>239</v>
      </c>
      <c r="F6" s="115" t="s">
        <v>238</v>
      </c>
      <c r="G6" s="115" t="s">
        <v>251</v>
      </c>
      <c r="H6" s="115" t="s">
        <v>253</v>
      </c>
      <c r="I6" s="115" t="s">
        <v>252</v>
      </c>
      <c r="J6" s="115" t="s">
        <v>252</v>
      </c>
    </row>
    <row r="7" spans="1:10" ht="47.25" customHeight="1">
      <c r="A7" s="110" t="s">
        <v>43</v>
      </c>
      <c r="B7" s="110" t="s">
        <v>66</v>
      </c>
      <c r="C7" s="110" t="s">
        <v>241</v>
      </c>
      <c r="D7" s="110" t="s">
        <v>242</v>
      </c>
      <c r="E7" s="110" t="s">
        <v>243</v>
      </c>
      <c r="F7" s="110" t="s">
        <v>244</v>
      </c>
      <c r="G7" s="110" t="s">
        <v>236</v>
      </c>
      <c r="H7" s="110" t="s">
        <v>234</v>
      </c>
      <c r="I7" s="110" t="s">
        <v>266</v>
      </c>
      <c r="J7" s="110" t="s">
        <v>245</v>
      </c>
    </row>
    <row r="8" spans="1:10">
      <c r="A8" s="109" t="s">
        <v>246</v>
      </c>
      <c r="B8" s="110" t="s">
        <v>247</v>
      </c>
      <c r="C8" s="110"/>
      <c r="D8" s="109" t="s">
        <v>237</v>
      </c>
      <c r="E8" s="109" t="s">
        <v>248</v>
      </c>
      <c r="F8" s="109" t="s">
        <v>237</v>
      </c>
      <c r="G8" s="109" t="s">
        <v>237</v>
      </c>
      <c r="H8" s="109" t="s">
        <v>235</v>
      </c>
      <c r="I8" s="109"/>
      <c r="J8" s="111" t="s">
        <v>249</v>
      </c>
    </row>
    <row r="9" spans="1:10" ht="15.75" customHeight="1">
      <c r="A9" s="116"/>
      <c r="B9" s="112"/>
      <c r="C9" s="112"/>
      <c r="D9" s="113"/>
      <c r="E9" s="113"/>
      <c r="F9" s="113"/>
      <c r="G9" s="113"/>
      <c r="H9" s="113"/>
      <c r="I9" s="113"/>
      <c r="J9" s="108"/>
    </row>
    <row r="10" spans="1:10" ht="15.75" customHeight="1">
      <c r="A10" s="113"/>
      <c r="B10" s="112"/>
      <c r="C10" s="112"/>
      <c r="D10" s="113"/>
      <c r="E10" s="113"/>
      <c r="F10" s="113"/>
      <c r="G10" s="113"/>
      <c r="H10" s="113"/>
      <c r="I10" s="113"/>
      <c r="J10" s="108"/>
    </row>
    <row r="11" spans="1:10" ht="15.75" customHeight="1">
      <c r="A11" s="113"/>
      <c r="B11" s="112"/>
      <c r="C11" s="112"/>
      <c r="D11" s="113"/>
      <c r="E11" s="113"/>
      <c r="F11" s="113"/>
      <c r="G11" s="113"/>
      <c r="H11" s="113"/>
      <c r="I11" s="113"/>
      <c r="J11" s="108"/>
    </row>
    <row r="12" spans="1:10" ht="15.75" customHeight="1">
      <c r="A12" s="113"/>
      <c r="B12" s="112"/>
      <c r="C12" s="112"/>
      <c r="D12" s="113"/>
      <c r="E12" s="113"/>
      <c r="F12" s="113"/>
      <c r="G12" s="113"/>
      <c r="H12" s="113"/>
      <c r="I12" s="113"/>
      <c r="J12" s="108"/>
    </row>
    <row r="13" spans="1:10" ht="15.75" customHeight="1">
      <c r="A13" s="113"/>
      <c r="B13" s="112"/>
      <c r="C13" s="112"/>
      <c r="D13" s="113"/>
      <c r="E13" s="113"/>
      <c r="F13" s="113"/>
      <c r="G13" s="113"/>
      <c r="H13" s="113"/>
      <c r="I13" s="113"/>
      <c r="J13" s="108"/>
    </row>
    <row r="14" spans="1:10" ht="15.75" customHeight="1">
      <c r="A14" s="113"/>
      <c r="B14" s="112"/>
      <c r="C14" s="112"/>
      <c r="D14" s="113"/>
      <c r="E14" s="113"/>
      <c r="F14" s="113"/>
      <c r="G14" s="113"/>
      <c r="H14" s="113"/>
      <c r="I14" s="113"/>
      <c r="J14" s="108"/>
    </row>
    <row r="15" spans="1:10" ht="15.75" customHeight="1">
      <c r="A15" s="113"/>
      <c r="B15" s="112"/>
      <c r="C15" s="112"/>
      <c r="D15" s="113"/>
      <c r="E15" s="113"/>
      <c r="F15" s="113"/>
      <c r="G15" s="113"/>
      <c r="H15" s="113"/>
      <c r="I15" s="113"/>
      <c r="J15" s="108"/>
    </row>
    <row r="16" spans="1:10" ht="15.75" customHeight="1">
      <c r="A16" s="113"/>
      <c r="B16" s="112"/>
      <c r="C16" s="112"/>
      <c r="D16" s="113"/>
      <c r="E16" s="113"/>
      <c r="F16" s="113"/>
      <c r="G16" s="113"/>
      <c r="H16" s="113"/>
      <c r="I16" s="113"/>
      <c r="J16" s="108"/>
    </row>
    <row r="17" spans="1:10">
      <c r="A17" s="113"/>
      <c r="B17" s="112"/>
      <c r="C17" s="112"/>
      <c r="D17" s="113"/>
      <c r="E17" s="113"/>
      <c r="F17" s="113"/>
      <c r="G17" s="113"/>
      <c r="H17" s="113"/>
      <c r="I17" s="113"/>
      <c r="J17" s="108"/>
    </row>
    <row r="18" spans="1:10">
      <c r="A18" s="113"/>
      <c r="B18" s="112"/>
      <c r="C18" s="112"/>
      <c r="D18" s="113"/>
      <c r="E18" s="113"/>
      <c r="F18" s="113"/>
      <c r="G18" s="113"/>
      <c r="H18" s="113"/>
      <c r="I18" s="113"/>
      <c r="J18" s="108"/>
    </row>
    <row r="19" spans="1:10" ht="18" customHeight="1">
      <c r="A19" s="113"/>
      <c r="B19" s="113"/>
      <c r="C19" s="113"/>
      <c r="D19" s="113"/>
      <c r="E19" s="113"/>
      <c r="F19" s="113"/>
      <c r="G19" s="113"/>
      <c r="H19" s="113"/>
      <c r="I19" s="113"/>
      <c r="J19" s="108"/>
    </row>
    <row r="20" spans="1:10">
      <c r="A20" s="113"/>
      <c r="B20" s="113"/>
      <c r="C20" s="113"/>
      <c r="D20" s="113"/>
      <c r="E20" s="113"/>
      <c r="F20" s="113"/>
      <c r="G20" s="113"/>
      <c r="H20" s="113"/>
      <c r="I20" s="113"/>
      <c r="J20" s="108"/>
    </row>
    <row r="21" spans="1:10" ht="14.25" customHeight="1">
      <c r="A21" s="113"/>
      <c r="B21" s="113"/>
      <c r="C21" s="113"/>
      <c r="D21" s="113"/>
      <c r="E21" s="113"/>
      <c r="F21" s="113"/>
      <c r="G21" s="113"/>
      <c r="H21" s="113"/>
      <c r="I21" s="113"/>
      <c r="J21" s="108"/>
    </row>
    <row r="22" spans="1:10" ht="16.5" customHeight="1">
      <c r="A22" s="113"/>
      <c r="B22" s="113"/>
      <c r="C22" s="113"/>
      <c r="D22" s="113"/>
      <c r="E22" s="113"/>
      <c r="F22" s="113"/>
      <c r="G22" s="113"/>
      <c r="H22" s="113"/>
      <c r="I22" s="113"/>
      <c r="J22" s="108"/>
    </row>
    <row r="23" spans="1:10">
      <c r="A23" s="113"/>
      <c r="B23" s="113"/>
      <c r="C23" s="113"/>
      <c r="D23" s="113"/>
      <c r="E23" s="113"/>
      <c r="F23" s="113"/>
      <c r="G23" s="113"/>
      <c r="H23" s="113"/>
      <c r="I23" s="113"/>
      <c r="J23" s="108"/>
    </row>
    <row r="24" spans="1:10" ht="13.5" customHeight="1">
      <c r="A24" s="113"/>
      <c r="B24" s="113"/>
      <c r="C24" s="113"/>
      <c r="D24" s="113"/>
      <c r="E24" s="113"/>
      <c r="F24" s="113"/>
      <c r="G24" s="113"/>
      <c r="H24" s="113"/>
      <c r="I24" s="113"/>
      <c r="J24" s="108"/>
    </row>
    <row r="25" spans="1:10" ht="12.75" customHeight="1">
      <c r="A25" s="113"/>
      <c r="B25" s="113"/>
      <c r="C25" s="113"/>
      <c r="D25" s="113"/>
      <c r="E25" s="113"/>
      <c r="F25" s="113"/>
      <c r="G25" s="113"/>
      <c r="H25" s="113"/>
      <c r="I25" s="113"/>
      <c r="J25" s="108"/>
    </row>
    <row r="26" spans="1:10">
      <c r="A26" s="113"/>
      <c r="B26" s="113"/>
      <c r="C26" s="113"/>
      <c r="D26" s="113"/>
      <c r="E26" s="113"/>
      <c r="F26" s="113"/>
      <c r="G26" s="113"/>
      <c r="H26" s="113"/>
      <c r="I26" s="113"/>
      <c r="J26" s="108"/>
    </row>
    <row r="27" spans="1:10">
      <c r="A27" s="113"/>
      <c r="B27" s="113"/>
      <c r="C27" s="113"/>
      <c r="D27" s="113"/>
      <c r="E27" s="113"/>
      <c r="F27" s="113"/>
      <c r="G27" s="113"/>
      <c r="H27" s="113"/>
      <c r="I27" s="113"/>
      <c r="J27" s="108"/>
    </row>
    <row r="28" spans="1:10">
      <c r="A28" s="113"/>
      <c r="B28" s="113"/>
      <c r="C28" s="113"/>
      <c r="D28" s="113"/>
      <c r="E28" s="113"/>
      <c r="F28" s="113"/>
      <c r="G28" s="113"/>
      <c r="H28" s="113"/>
      <c r="I28" s="113"/>
      <c r="J28" s="108"/>
    </row>
    <row r="29" spans="1:10">
      <c r="A29" s="113"/>
      <c r="B29" s="113"/>
      <c r="C29" s="113"/>
      <c r="D29" s="113"/>
      <c r="E29" s="113"/>
      <c r="F29" s="113"/>
      <c r="G29" s="113"/>
      <c r="H29" s="113"/>
      <c r="I29" s="113"/>
      <c r="J29" s="108"/>
    </row>
    <row r="30" spans="1:10">
      <c r="A30" s="113"/>
      <c r="B30" s="113"/>
      <c r="C30" s="113"/>
      <c r="D30" s="113"/>
      <c r="E30" s="113"/>
      <c r="F30" s="113"/>
      <c r="G30" s="113"/>
      <c r="H30" s="113"/>
      <c r="I30" s="113"/>
      <c r="J30" s="108"/>
    </row>
    <row r="31" spans="1:10">
      <c r="A31" s="108"/>
      <c r="B31" s="108"/>
      <c r="C31" s="108"/>
      <c r="D31" s="108"/>
      <c r="E31" s="108"/>
      <c r="F31" s="108"/>
      <c r="G31" s="108"/>
      <c r="H31" s="108"/>
      <c r="I31" s="108"/>
      <c r="J31" s="108"/>
    </row>
    <row r="32" spans="1:10">
      <c r="A32" s="108"/>
      <c r="B32" s="108"/>
      <c r="C32" s="108"/>
      <c r="D32" s="108"/>
      <c r="E32" s="108"/>
      <c r="F32" s="108"/>
      <c r="G32" s="108"/>
      <c r="H32" s="108"/>
      <c r="I32" s="108"/>
      <c r="J32" s="108"/>
    </row>
    <row r="33" spans="1:10">
      <c r="A33" s="108"/>
      <c r="B33" s="108"/>
      <c r="C33" s="108"/>
      <c r="D33" s="108"/>
      <c r="E33" s="108"/>
      <c r="F33" s="108"/>
      <c r="G33" s="108"/>
      <c r="H33" s="108"/>
      <c r="I33" s="108"/>
      <c r="J33" s="108"/>
    </row>
    <row r="34" spans="1:10">
      <c r="A34" s="108"/>
      <c r="B34" s="108"/>
      <c r="C34" s="108"/>
      <c r="D34" s="108"/>
      <c r="E34" s="108"/>
      <c r="F34" s="108"/>
      <c r="G34" s="108"/>
      <c r="H34" s="108"/>
      <c r="I34" s="108"/>
      <c r="J34" s="108"/>
    </row>
    <row r="35" spans="1:10">
      <c r="A35" s="108"/>
      <c r="B35" s="108"/>
      <c r="C35" s="108"/>
      <c r="D35" s="108"/>
      <c r="E35" s="108"/>
      <c r="F35" s="108"/>
      <c r="G35" s="108"/>
      <c r="H35" s="108"/>
      <c r="I35" s="108"/>
      <c r="J35" s="108"/>
    </row>
    <row r="36" spans="1:10">
      <c r="A36" s="108"/>
      <c r="B36" s="108"/>
      <c r="C36" s="108"/>
      <c r="D36" s="108"/>
      <c r="E36" s="108"/>
      <c r="F36" s="108"/>
      <c r="G36" s="108"/>
      <c r="H36" s="108"/>
      <c r="I36" s="108"/>
      <c r="J36" s="108"/>
    </row>
    <row r="37" spans="1:10">
      <c r="A37" s="108"/>
      <c r="B37" s="108"/>
      <c r="C37" s="108"/>
      <c r="D37" s="108"/>
      <c r="E37" s="108"/>
      <c r="F37" s="108"/>
      <c r="G37" s="108"/>
      <c r="H37" s="108"/>
      <c r="I37" s="108"/>
      <c r="J37" s="108"/>
    </row>
    <row r="38" spans="1:10">
      <c r="A38" s="108"/>
      <c r="B38" s="108"/>
      <c r="C38" s="108"/>
      <c r="D38" s="108"/>
      <c r="E38" s="108"/>
      <c r="F38" s="108"/>
      <c r="G38" s="108"/>
      <c r="H38" s="108"/>
      <c r="I38" s="108"/>
      <c r="J38" s="108"/>
    </row>
    <row r="39" spans="1:10">
      <c r="A39" s="108"/>
      <c r="B39" s="108"/>
      <c r="C39" s="108"/>
      <c r="D39" s="108"/>
      <c r="E39" s="108"/>
      <c r="F39" s="108"/>
      <c r="G39" s="108"/>
      <c r="H39" s="108"/>
      <c r="I39" s="108"/>
      <c r="J39" s="108"/>
    </row>
    <row r="40" spans="1:10">
      <c r="A40" s="108"/>
      <c r="B40" s="108"/>
      <c r="C40" s="108"/>
      <c r="D40" s="108"/>
      <c r="E40" s="108"/>
      <c r="F40" s="108"/>
      <c r="G40" s="108"/>
      <c r="H40" s="108"/>
      <c r="I40" s="108"/>
      <c r="J40" s="108"/>
    </row>
    <row r="41" spans="1:10">
      <c r="A41" s="108"/>
      <c r="B41" s="108"/>
      <c r="C41" s="108"/>
      <c r="D41" s="108"/>
      <c r="E41" s="108"/>
      <c r="F41" s="108"/>
      <c r="G41" s="108"/>
      <c r="H41" s="108"/>
      <c r="I41" s="108"/>
      <c r="J41" s="108"/>
    </row>
    <row r="42" spans="1:10">
      <c r="A42" s="108"/>
      <c r="B42" s="108"/>
      <c r="C42" s="108"/>
      <c r="D42" s="108"/>
      <c r="E42" s="108"/>
      <c r="F42" s="108"/>
      <c r="G42" s="108"/>
      <c r="H42" s="108"/>
      <c r="I42" s="108"/>
      <c r="J42" s="108"/>
    </row>
    <row r="43" spans="1:10">
      <c r="A43" s="108"/>
      <c r="B43" s="108"/>
      <c r="C43" s="108"/>
      <c r="D43" s="108"/>
      <c r="E43" s="108"/>
      <c r="F43" s="108"/>
      <c r="G43" s="108"/>
      <c r="H43" s="108"/>
      <c r="I43" s="108"/>
      <c r="J43" s="108"/>
    </row>
    <row r="44" spans="1:10">
      <c r="A44" s="108"/>
      <c r="B44" s="108"/>
      <c r="C44" s="108"/>
      <c r="D44" s="108"/>
      <c r="E44" s="108"/>
      <c r="F44" s="108"/>
      <c r="G44" s="108"/>
      <c r="H44" s="108"/>
      <c r="I44" s="108"/>
      <c r="J44" s="108"/>
    </row>
  </sheetData>
  <mergeCells count="3">
    <mergeCell ref="A3:D3"/>
    <mergeCell ref="A4:D4"/>
    <mergeCell ref="A6:B6"/>
  </mergeCells>
  <phoneticPr fontId="11" type="noConversion"/>
  <pageMargins left="0.42" right="0.32" top="0.59" bottom="0.54" header="0.5" footer="0.5"/>
  <pageSetup scale="70" orientation="landscape" r:id="rId1"/>
  <headerFooter alignWithMargins="0"/>
  <drawing r:id="rId2"/>
  <legacyDrawing r:id="rId3"/>
  <controls>
    <mc:AlternateContent xmlns:mc="http://schemas.openxmlformats.org/markup-compatibility/2006">
      <mc:Choice Requires="x14">
        <control shapeId="906241" r:id="rId4" name="cmdHideSheet">
          <controlPr defaultSize="0" autoLine="0" r:id="rId5">
            <anchor moveWithCells="1">
              <from>
                <xdr:col>8</xdr:col>
                <xdr:colOff>38100</xdr:colOff>
                <xdr:row>2</xdr:row>
                <xdr:rowOff>30480</xdr:rowOff>
              </from>
              <to>
                <xdr:col>9</xdr:col>
                <xdr:colOff>693420</xdr:colOff>
                <xdr:row>2</xdr:row>
                <xdr:rowOff>342900</xdr:rowOff>
              </to>
            </anchor>
          </controlPr>
        </control>
      </mc:Choice>
      <mc:Fallback>
        <control shapeId="906241" r:id="rId4" name="cmdHideSheet"/>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
  <dimension ref="A7:N133"/>
  <sheetViews>
    <sheetView workbookViewId="0">
      <pane ySplit="9" topLeftCell="A10" activePane="bottomLeft" state="frozen"/>
      <selection pane="bottomLeft" activeCell="L71" sqref="L71"/>
    </sheetView>
  </sheetViews>
  <sheetFormatPr defaultRowHeight="13.2"/>
  <cols>
    <col min="1" max="1" width="19.109375" customWidth="1"/>
    <col min="5" max="5" width="8.88671875" style="3"/>
  </cols>
  <sheetData>
    <row r="7" spans="1:9">
      <c r="A7" s="1" t="s">
        <v>98</v>
      </c>
    </row>
    <row r="8" spans="1:9" s="4" customFormat="1">
      <c r="A8" s="4" t="s">
        <v>67</v>
      </c>
      <c r="B8" s="4" t="s">
        <v>68</v>
      </c>
      <c r="C8" s="4" t="s">
        <v>70</v>
      </c>
      <c r="D8" s="4" t="s">
        <v>61</v>
      </c>
      <c r="E8" s="5" t="s">
        <v>72</v>
      </c>
      <c r="F8" s="4" t="s">
        <v>57</v>
      </c>
      <c r="G8" s="4" t="s">
        <v>53</v>
      </c>
      <c r="H8" s="4" t="s">
        <v>75</v>
      </c>
      <c r="I8" s="4" t="s">
        <v>76</v>
      </c>
    </row>
    <row r="9" spans="1:9" s="4" customFormat="1">
      <c r="B9" s="4" t="s">
        <v>71</v>
      </c>
      <c r="C9" s="4" t="s">
        <v>69</v>
      </c>
      <c r="D9" s="4" t="s">
        <v>33</v>
      </c>
      <c r="E9" s="5" t="s">
        <v>16</v>
      </c>
      <c r="G9" s="4" t="s">
        <v>9</v>
      </c>
      <c r="H9" s="4" t="s">
        <v>97</v>
      </c>
      <c r="I9" s="4" t="s">
        <v>97</v>
      </c>
    </row>
    <row r="10" spans="1:9">
      <c r="A10" s="252" t="s">
        <v>77</v>
      </c>
      <c r="B10" s="253">
        <v>85</v>
      </c>
      <c r="C10" s="253">
        <v>1500</v>
      </c>
      <c r="D10" s="253">
        <v>2250</v>
      </c>
      <c r="E10" s="253">
        <v>99.5</v>
      </c>
      <c r="F10" s="253">
        <v>2700</v>
      </c>
      <c r="G10" s="253">
        <v>206</v>
      </c>
      <c r="H10" s="253">
        <v>4</v>
      </c>
      <c r="I10" s="253">
        <v>40</v>
      </c>
    </row>
    <row r="11" spans="1:9">
      <c r="A11" s="254" t="s">
        <v>78</v>
      </c>
      <c r="B11" s="255">
        <v>365</v>
      </c>
      <c r="C11" s="255">
        <v>1500</v>
      </c>
      <c r="D11" s="255">
        <v>10000</v>
      </c>
      <c r="E11" s="255">
        <v>99.7</v>
      </c>
      <c r="F11" s="255">
        <v>2700</v>
      </c>
      <c r="G11" s="255">
        <v>206</v>
      </c>
      <c r="H11" s="255">
        <v>8</v>
      </c>
      <c r="I11" s="255">
        <v>40</v>
      </c>
    </row>
    <row r="12" spans="1:9">
      <c r="A12" s="254" t="s">
        <v>79</v>
      </c>
      <c r="B12" s="255">
        <v>445</v>
      </c>
      <c r="C12" s="255">
        <v>1500</v>
      </c>
      <c r="D12" s="255">
        <v>12000</v>
      </c>
      <c r="E12" s="255">
        <v>99.5</v>
      </c>
      <c r="F12" s="255">
        <v>2700</v>
      </c>
      <c r="G12" s="255">
        <v>206</v>
      </c>
      <c r="H12" s="255">
        <v>8.5</v>
      </c>
      <c r="I12" s="255">
        <v>40</v>
      </c>
    </row>
    <row r="13" spans="1:9">
      <c r="A13" s="254" t="s">
        <v>80</v>
      </c>
      <c r="B13" s="255">
        <v>400</v>
      </c>
      <c r="C13" s="255">
        <v>1500</v>
      </c>
      <c r="D13" s="255">
        <v>11000</v>
      </c>
      <c r="E13" s="255">
        <v>99.6</v>
      </c>
      <c r="F13" s="255">
        <v>2700</v>
      </c>
      <c r="G13" s="255">
        <v>206</v>
      </c>
      <c r="H13" s="255">
        <v>8</v>
      </c>
      <c r="I13" s="255">
        <v>40</v>
      </c>
    </row>
    <row r="14" spans="1:9">
      <c r="A14" s="252" t="s">
        <v>414</v>
      </c>
      <c r="B14" s="253">
        <v>400</v>
      </c>
      <c r="C14" s="253">
        <v>1500</v>
      </c>
      <c r="D14" s="253">
        <v>11000</v>
      </c>
      <c r="E14" s="253">
        <v>99.7</v>
      </c>
      <c r="F14" s="253">
        <v>2700</v>
      </c>
      <c r="G14" s="253">
        <v>206</v>
      </c>
      <c r="H14" s="253">
        <v>8</v>
      </c>
      <c r="I14" s="253">
        <v>40</v>
      </c>
    </row>
    <row r="15" spans="1:9">
      <c r="A15" s="254" t="s">
        <v>81</v>
      </c>
      <c r="B15" s="255">
        <v>400</v>
      </c>
      <c r="C15" s="255">
        <v>1500</v>
      </c>
      <c r="D15" s="255">
        <v>6000</v>
      </c>
      <c r="E15" s="255">
        <v>99.7</v>
      </c>
      <c r="F15" s="255">
        <v>2700</v>
      </c>
      <c r="G15" s="255">
        <v>206</v>
      </c>
      <c r="H15" s="255">
        <v>8</v>
      </c>
      <c r="I15" s="255">
        <v>40</v>
      </c>
    </row>
    <row r="16" spans="1:9">
      <c r="A16" s="256" t="s">
        <v>473</v>
      </c>
      <c r="B16" s="257">
        <v>65</v>
      </c>
      <c r="C16" s="257">
        <v>1500</v>
      </c>
      <c r="D16" s="257">
        <v>2250</v>
      </c>
      <c r="E16" s="257">
        <v>99.5</v>
      </c>
      <c r="F16" s="257">
        <v>2700</v>
      </c>
      <c r="G16" s="257">
        <v>206</v>
      </c>
      <c r="H16" s="257">
        <v>4</v>
      </c>
      <c r="I16" s="257">
        <v>40</v>
      </c>
    </row>
    <row r="17" spans="1:9" s="243" customFormat="1">
      <c r="A17" s="258" t="s">
        <v>474</v>
      </c>
      <c r="B17" s="259">
        <v>80</v>
      </c>
      <c r="C17" s="259">
        <v>1500</v>
      </c>
      <c r="D17" s="259">
        <v>2100</v>
      </c>
      <c r="E17" s="259">
        <v>99.7</v>
      </c>
      <c r="F17" s="259">
        <v>2700</v>
      </c>
      <c r="G17" s="259">
        <v>206</v>
      </c>
      <c r="H17" s="259">
        <v>4</v>
      </c>
      <c r="I17" s="259">
        <v>40</v>
      </c>
    </row>
    <row r="18" spans="1:9" s="243" customFormat="1">
      <c r="A18" s="258" t="s">
        <v>415</v>
      </c>
      <c r="B18" s="259">
        <v>400</v>
      </c>
      <c r="C18" s="259">
        <v>1500</v>
      </c>
      <c r="D18" s="259">
        <v>11000</v>
      </c>
      <c r="E18" s="259">
        <v>99.7</v>
      </c>
      <c r="F18" s="259">
        <v>2700</v>
      </c>
      <c r="G18" s="259">
        <v>206</v>
      </c>
      <c r="H18" s="259">
        <v>8</v>
      </c>
      <c r="I18" s="259">
        <v>40</v>
      </c>
    </row>
    <row r="19" spans="1:9">
      <c r="A19" s="256" t="s">
        <v>475</v>
      </c>
      <c r="B19" s="257">
        <v>440</v>
      </c>
      <c r="C19" s="257">
        <v>1500</v>
      </c>
      <c r="D19" s="257">
        <v>12000</v>
      </c>
      <c r="E19" s="257">
        <v>99.7</v>
      </c>
      <c r="F19" s="257">
        <v>2700</v>
      </c>
      <c r="G19" s="257">
        <v>206</v>
      </c>
      <c r="H19" s="257">
        <v>8</v>
      </c>
      <c r="I19" s="257">
        <v>40</v>
      </c>
    </row>
    <row r="20" spans="1:9">
      <c r="A20" s="260" t="s">
        <v>476</v>
      </c>
      <c r="B20" s="244">
        <v>400</v>
      </c>
      <c r="C20" s="244">
        <v>1500</v>
      </c>
      <c r="D20" s="244">
        <v>8000</v>
      </c>
      <c r="E20" s="245">
        <v>99.75</v>
      </c>
      <c r="F20" s="244">
        <v>2700</v>
      </c>
      <c r="G20" s="244">
        <v>206</v>
      </c>
      <c r="H20" s="244">
        <v>8</v>
      </c>
      <c r="I20" s="244">
        <v>40</v>
      </c>
    </row>
    <row r="21" spans="1:9">
      <c r="A21" s="261" t="s">
        <v>513</v>
      </c>
      <c r="B21" s="262">
        <v>80</v>
      </c>
      <c r="C21" s="262">
        <v>1500</v>
      </c>
      <c r="D21" s="262">
        <v>2300</v>
      </c>
      <c r="E21" s="263">
        <v>99.8</v>
      </c>
      <c r="F21" s="262">
        <v>2700</v>
      </c>
      <c r="G21" s="262">
        <v>206</v>
      </c>
      <c r="H21" s="262">
        <v>4</v>
      </c>
      <c r="I21" s="262">
        <v>40</v>
      </c>
    </row>
    <row r="22" spans="1:9">
      <c r="A22" s="264" t="s">
        <v>514</v>
      </c>
      <c r="B22" s="265">
        <v>400</v>
      </c>
      <c r="C22" s="265">
        <v>1500</v>
      </c>
      <c r="D22" s="265">
        <v>11500</v>
      </c>
      <c r="E22" s="266">
        <v>99.8</v>
      </c>
      <c r="F22" s="265">
        <v>2700</v>
      </c>
      <c r="G22" s="265">
        <v>206</v>
      </c>
      <c r="H22" s="265">
        <v>8</v>
      </c>
      <c r="I22" s="265">
        <v>40</v>
      </c>
    </row>
    <row r="23" spans="1:9">
      <c r="A23" s="254" t="s">
        <v>82</v>
      </c>
      <c r="B23" s="255">
        <v>85</v>
      </c>
      <c r="C23" s="255">
        <v>1500</v>
      </c>
      <c r="D23" s="255">
        <v>2300</v>
      </c>
      <c r="E23" s="255">
        <v>99.4</v>
      </c>
      <c r="F23" s="255">
        <v>2700</v>
      </c>
      <c r="G23" s="255">
        <v>206</v>
      </c>
      <c r="H23" s="255">
        <v>4</v>
      </c>
      <c r="I23" s="255">
        <v>40</v>
      </c>
    </row>
    <row r="24" spans="1:9">
      <c r="A24" s="254" t="s">
        <v>64</v>
      </c>
      <c r="B24" s="255">
        <v>400</v>
      </c>
      <c r="C24" s="255">
        <v>1500</v>
      </c>
      <c r="D24" s="255">
        <v>10000</v>
      </c>
      <c r="E24" s="255">
        <v>99.5</v>
      </c>
      <c r="F24" s="255">
        <v>2700</v>
      </c>
      <c r="G24" s="255">
        <v>206</v>
      </c>
      <c r="H24" s="255">
        <v>8</v>
      </c>
      <c r="I24" s="255">
        <v>40</v>
      </c>
    </row>
    <row r="25" spans="1:9">
      <c r="A25" s="254" t="s">
        <v>83</v>
      </c>
      <c r="B25" s="255">
        <v>85</v>
      </c>
      <c r="C25" s="255">
        <v>1500</v>
      </c>
      <c r="D25" s="255">
        <v>2500</v>
      </c>
      <c r="E25" s="255">
        <v>95</v>
      </c>
      <c r="F25" s="255">
        <v>2700</v>
      </c>
      <c r="G25" s="255">
        <v>206</v>
      </c>
      <c r="H25" s="255">
        <v>4</v>
      </c>
      <c r="I25" s="255">
        <v>40</v>
      </c>
    </row>
    <row r="26" spans="1:9">
      <c r="A26" s="254" t="s">
        <v>84</v>
      </c>
      <c r="B26" s="255">
        <v>365</v>
      </c>
      <c r="C26" s="255">
        <v>1500</v>
      </c>
      <c r="D26" s="255">
        <v>11000</v>
      </c>
      <c r="E26" s="255">
        <v>95</v>
      </c>
      <c r="F26" s="255">
        <v>2700</v>
      </c>
      <c r="G26" s="255">
        <v>206</v>
      </c>
      <c r="H26" s="255">
        <v>8</v>
      </c>
      <c r="I26" s="255">
        <v>40</v>
      </c>
    </row>
    <row r="27" spans="1:9">
      <c r="A27" s="254" t="s">
        <v>170</v>
      </c>
      <c r="B27" s="255">
        <v>85</v>
      </c>
      <c r="C27" s="255">
        <v>1500</v>
      </c>
      <c r="D27" s="255">
        <v>2000</v>
      </c>
      <c r="E27" s="255">
        <v>99.6</v>
      </c>
      <c r="F27" s="255">
        <v>2700</v>
      </c>
      <c r="G27" s="255">
        <v>206</v>
      </c>
      <c r="H27" s="255">
        <v>4</v>
      </c>
      <c r="I27" s="255">
        <v>40</v>
      </c>
    </row>
    <row r="28" spans="1:9">
      <c r="A28" s="258" t="s">
        <v>477</v>
      </c>
      <c r="B28" s="259">
        <v>80</v>
      </c>
      <c r="C28" s="259">
        <v>1500</v>
      </c>
      <c r="D28" s="259">
        <v>2100</v>
      </c>
      <c r="E28" s="259">
        <v>99.7</v>
      </c>
      <c r="F28" s="259">
        <v>2700</v>
      </c>
      <c r="G28" s="259">
        <v>206</v>
      </c>
      <c r="H28" s="259">
        <v>4</v>
      </c>
      <c r="I28" s="259">
        <v>40</v>
      </c>
    </row>
    <row r="29" spans="1:9">
      <c r="A29" s="254" t="s">
        <v>171</v>
      </c>
      <c r="B29" s="255">
        <v>400</v>
      </c>
      <c r="C29" s="255">
        <v>1500</v>
      </c>
      <c r="D29" s="255">
        <v>9500</v>
      </c>
      <c r="E29" s="255">
        <v>88.6</v>
      </c>
      <c r="F29" s="255">
        <v>2700</v>
      </c>
      <c r="G29" s="255">
        <v>206</v>
      </c>
      <c r="H29" s="255">
        <v>8</v>
      </c>
      <c r="I29" s="255">
        <v>40</v>
      </c>
    </row>
    <row r="30" spans="1:9">
      <c r="A30" s="252" t="s">
        <v>416</v>
      </c>
      <c r="B30" s="253">
        <v>400</v>
      </c>
      <c r="C30" s="253">
        <v>1500</v>
      </c>
      <c r="D30" s="253">
        <v>11000</v>
      </c>
      <c r="E30" s="253">
        <v>99.7</v>
      </c>
      <c r="F30" s="253">
        <v>2700</v>
      </c>
      <c r="G30" s="253">
        <v>206</v>
      </c>
      <c r="H30" s="253">
        <v>8</v>
      </c>
      <c r="I30" s="253">
        <v>40</v>
      </c>
    </row>
    <row r="31" spans="1:9">
      <c r="A31" s="256" t="s">
        <v>478</v>
      </c>
      <c r="B31" s="257">
        <v>5.0999999999999996</v>
      </c>
      <c r="C31" s="257">
        <v>1500</v>
      </c>
      <c r="D31" s="257">
        <v>250</v>
      </c>
      <c r="E31" s="257">
        <v>99.4</v>
      </c>
      <c r="F31" s="257">
        <v>2700</v>
      </c>
      <c r="G31" s="257">
        <v>206</v>
      </c>
      <c r="H31" s="257">
        <v>2.5</v>
      </c>
      <c r="I31" s="257">
        <v>14</v>
      </c>
    </row>
    <row r="32" spans="1:9">
      <c r="A32" s="256" t="s">
        <v>479</v>
      </c>
      <c r="B32" s="257">
        <v>9.9</v>
      </c>
      <c r="C32" s="257">
        <v>1500</v>
      </c>
      <c r="D32" s="257">
        <v>350</v>
      </c>
      <c r="E32" s="257">
        <v>99.4</v>
      </c>
      <c r="F32" s="257">
        <v>2700</v>
      </c>
      <c r="G32" s="257">
        <v>206</v>
      </c>
      <c r="H32" s="257">
        <v>2.5</v>
      </c>
      <c r="I32" s="257">
        <v>21</v>
      </c>
    </row>
    <row r="33" spans="1:9">
      <c r="A33" s="256" t="s">
        <v>480</v>
      </c>
      <c r="B33" s="257">
        <v>25.5</v>
      </c>
      <c r="C33" s="257">
        <v>1500</v>
      </c>
      <c r="D33" s="257">
        <v>750</v>
      </c>
      <c r="E33" s="257">
        <v>99.4</v>
      </c>
      <c r="F33" s="257">
        <v>2700</v>
      </c>
      <c r="G33" s="257">
        <v>206</v>
      </c>
      <c r="H33" s="257">
        <v>2.5</v>
      </c>
      <c r="I33" s="257">
        <v>40</v>
      </c>
    </row>
    <row r="34" spans="1:9">
      <c r="A34" s="256" t="s">
        <v>481</v>
      </c>
      <c r="B34" s="257">
        <v>16.899999999999999</v>
      </c>
      <c r="C34" s="257">
        <v>1500</v>
      </c>
      <c r="D34" s="257">
        <v>500</v>
      </c>
      <c r="E34" s="257">
        <v>99.4</v>
      </c>
      <c r="F34" s="257">
        <v>2700</v>
      </c>
      <c r="G34" s="257">
        <v>206</v>
      </c>
      <c r="H34" s="257">
        <v>4</v>
      </c>
      <c r="I34" s="257">
        <v>14</v>
      </c>
    </row>
    <row r="35" spans="1:9">
      <c r="A35" s="256" t="s">
        <v>482</v>
      </c>
      <c r="B35" s="257">
        <v>28.6</v>
      </c>
      <c r="C35" s="257">
        <v>1500</v>
      </c>
      <c r="D35" s="257">
        <v>1000</v>
      </c>
      <c r="E35" s="257">
        <v>99.4</v>
      </c>
      <c r="F35" s="257">
        <v>2700</v>
      </c>
      <c r="G35" s="257">
        <v>206</v>
      </c>
      <c r="H35" s="257">
        <v>4</v>
      </c>
      <c r="I35" s="257">
        <v>21</v>
      </c>
    </row>
    <row r="36" spans="1:9">
      <c r="A36" s="256" t="s">
        <v>483</v>
      </c>
      <c r="B36" s="257">
        <v>31</v>
      </c>
      <c r="C36" s="257">
        <v>1500</v>
      </c>
      <c r="D36" s="257">
        <v>930</v>
      </c>
      <c r="E36" s="257">
        <v>99.4</v>
      </c>
      <c r="F36" s="257">
        <v>2700</v>
      </c>
      <c r="G36" s="257">
        <v>206</v>
      </c>
      <c r="H36" s="257">
        <v>4.5999999999999996</v>
      </c>
      <c r="I36" s="257">
        <v>11</v>
      </c>
    </row>
    <row r="37" spans="1:9">
      <c r="A37" s="256" t="s">
        <v>484</v>
      </c>
      <c r="B37" s="257">
        <v>120</v>
      </c>
      <c r="C37" s="257">
        <v>1500</v>
      </c>
      <c r="D37" s="257">
        <v>3600</v>
      </c>
      <c r="E37" s="257">
        <v>99.4</v>
      </c>
      <c r="F37" s="257">
        <v>2700</v>
      </c>
      <c r="G37" s="257">
        <v>206</v>
      </c>
      <c r="H37" s="257">
        <v>4.5999999999999996</v>
      </c>
      <c r="I37" s="257">
        <v>41</v>
      </c>
    </row>
    <row r="38" spans="1:9">
      <c r="A38" s="254" t="s">
        <v>85</v>
      </c>
      <c r="B38" s="255">
        <v>85</v>
      </c>
      <c r="C38" s="255">
        <v>1500</v>
      </c>
      <c r="D38" s="255">
        <v>2600</v>
      </c>
      <c r="E38" s="255">
        <v>99.3</v>
      </c>
      <c r="F38" s="255">
        <v>2700</v>
      </c>
      <c r="G38" s="255">
        <v>125</v>
      </c>
      <c r="H38" s="255">
        <v>4</v>
      </c>
      <c r="I38" s="255">
        <v>40</v>
      </c>
    </row>
    <row r="39" spans="1:9">
      <c r="A39" s="254" t="s">
        <v>74</v>
      </c>
      <c r="B39" s="255">
        <v>400</v>
      </c>
      <c r="C39" s="255">
        <v>1500</v>
      </c>
      <c r="D39" s="255">
        <v>12000</v>
      </c>
      <c r="E39" s="255">
        <v>99</v>
      </c>
      <c r="F39" s="255">
        <v>2700</v>
      </c>
      <c r="G39" s="255">
        <v>125</v>
      </c>
      <c r="H39" s="255">
        <v>8</v>
      </c>
      <c r="I39" s="255">
        <v>40</v>
      </c>
    </row>
    <row r="40" spans="1:9">
      <c r="A40" s="254" t="s">
        <v>86</v>
      </c>
      <c r="B40" s="255">
        <v>85</v>
      </c>
      <c r="C40" s="255">
        <v>1500</v>
      </c>
      <c r="D40" s="255">
        <v>1900</v>
      </c>
      <c r="E40" s="255">
        <v>99.6</v>
      </c>
      <c r="F40" s="255">
        <v>2700</v>
      </c>
      <c r="G40" s="255">
        <v>125</v>
      </c>
      <c r="H40" s="255">
        <v>4</v>
      </c>
      <c r="I40" s="255">
        <v>40</v>
      </c>
    </row>
    <row r="41" spans="1:9">
      <c r="A41" s="258" t="s">
        <v>485</v>
      </c>
      <c r="B41" s="259">
        <v>80</v>
      </c>
      <c r="C41" s="259">
        <v>1500</v>
      </c>
      <c r="D41" s="259">
        <v>2000</v>
      </c>
      <c r="E41" s="259">
        <v>99.6</v>
      </c>
      <c r="F41" s="259">
        <v>2700</v>
      </c>
      <c r="G41" s="259">
        <v>125</v>
      </c>
      <c r="H41" s="259">
        <v>4</v>
      </c>
      <c r="I41" s="259">
        <v>40</v>
      </c>
    </row>
    <row r="42" spans="1:9">
      <c r="A42" s="254" t="s">
        <v>73</v>
      </c>
      <c r="B42" s="255">
        <v>400</v>
      </c>
      <c r="C42" s="255">
        <v>1500</v>
      </c>
      <c r="D42" s="255">
        <v>9000</v>
      </c>
      <c r="E42" s="255">
        <v>99.5</v>
      </c>
      <c r="F42" s="255">
        <v>2700</v>
      </c>
      <c r="G42" s="255">
        <v>125</v>
      </c>
      <c r="H42" s="255">
        <v>8</v>
      </c>
      <c r="I42" s="255">
        <v>40</v>
      </c>
    </row>
    <row r="43" spans="1:9">
      <c r="A43" s="252" t="s">
        <v>418</v>
      </c>
      <c r="B43" s="253">
        <v>400</v>
      </c>
      <c r="C43" s="253">
        <v>1500</v>
      </c>
      <c r="D43" s="253">
        <v>10000</v>
      </c>
      <c r="E43" s="253">
        <v>99.6</v>
      </c>
      <c r="F43" s="253">
        <v>2700</v>
      </c>
      <c r="G43" s="253">
        <v>125</v>
      </c>
      <c r="H43" s="253">
        <v>8</v>
      </c>
      <c r="I43" s="253">
        <v>40</v>
      </c>
    </row>
    <row r="44" spans="1:9">
      <c r="A44" s="267" t="s">
        <v>515</v>
      </c>
      <c r="B44" s="268">
        <v>440</v>
      </c>
      <c r="C44" s="268">
        <v>1500</v>
      </c>
      <c r="D44" s="268">
        <v>12000</v>
      </c>
      <c r="E44" s="268">
        <v>99.6</v>
      </c>
      <c r="F44" s="268">
        <v>2700</v>
      </c>
      <c r="G44" s="268">
        <v>125</v>
      </c>
      <c r="H44" s="268">
        <v>8</v>
      </c>
      <c r="I44" s="268">
        <v>40</v>
      </c>
    </row>
    <row r="45" spans="1:9">
      <c r="A45" s="252" t="s">
        <v>417</v>
      </c>
      <c r="B45" s="253">
        <v>400</v>
      </c>
      <c r="C45" s="253">
        <v>1500</v>
      </c>
      <c r="D45" s="253">
        <v>9000</v>
      </c>
      <c r="E45" s="253">
        <v>99.6</v>
      </c>
      <c r="F45" s="253">
        <v>2700</v>
      </c>
      <c r="G45" s="253">
        <v>125</v>
      </c>
      <c r="H45" s="253">
        <v>8</v>
      </c>
      <c r="I45" s="253">
        <v>40</v>
      </c>
    </row>
    <row r="46" spans="1:9">
      <c r="A46" s="254" t="s">
        <v>428</v>
      </c>
      <c r="B46" s="255">
        <v>440</v>
      </c>
      <c r="C46" s="255">
        <v>1500</v>
      </c>
      <c r="D46" s="255">
        <v>12000</v>
      </c>
      <c r="E46" s="255">
        <v>99.6</v>
      </c>
      <c r="F46" s="255">
        <v>2700</v>
      </c>
      <c r="G46" s="255">
        <v>125</v>
      </c>
      <c r="H46" s="255">
        <v>8</v>
      </c>
      <c r="I46" s="255">
        <v>40</v>
      </c>
    </row>
    <row r="47" spans="1:9">
      <c r="A47" s="269" t="s">
        <v>435</v>
      </c>
      <c r="B47" s="270">
        <v>1600</v>
      </c>
      <c r="C47" s="270">
        <v>1500</v>
      </c>
      <c r="D47" s="270">
        <v>38000</v>
      </c>
      <c r="E47" s="270">
        <v>99.6</v>
      </c>
      <c r="F47" s="270">
        <v>2700</v>
      </c>
      <c r="G47" s="270">
        <v>125</v>
      </c>
      <c r="H47" s="270">
        <v>16</v>
      </c>
      <c r="I47" s="270">
        <v>40</v>
      </c>
    </row>
    <row r="48" spans="1:9">
      <c r="A48" s="254" t="s">
        <v>87</v>
      </c>
      <c r="B48" s="255">
        <v>85</v>
      </c>
      <c r="C48" s="255">
        <v>1500</v>
      </c>
      <c r="D48" s="255">
        <v>3000</v>
      </c>
      <c r="E48" s="255">
        <v>98</v>
      </c>
      <c r="F48" s="255">
        <v>2700</v>
      </c>
      <c r="G48" s="255">
        <v>125</v>
      </c>
      <c r="H48" s="255">
        <v>4</v>
      </c>
      <c r="I48" s="255">
        <v>40</v>
      </c>
    </row>
    <row r="49" spans="1:9">
      <c r="A49" s="254" t="s">
        <v>88</v>
      </c>
      <c r="B49" s="255">
        <v>400</v>
      </c>
      <c r="C49" s="255">
        <v>1500</v>
      </c>
      <c r="D49" s="255">
        <v>14000</v>
      </c>
      <c r="E49" s="255">
        <v>98.5</v>
      </c>
      <c r="F49" s="255">
        <v>2700</v>
      </c>
      <c r="G49" s="255">
        <v>125</v>
      </c>
      <c r="H49" s="255">
        <v>8</v>
      </c>
      <c r="I49" s="255">
        <v>40</v>
      </c>
    </row>
    <row r="50" spans="1:9">
      <c r="A50" s="252" t="s">
        <v>419</v>
      </c>
      <c r="B50" s="253">
        <v>400</v>
      </c>
      <c r="C50" s="253">
        <v>1500</v>
      </c>
      <c r="D50" s="253">
        <v>8600</v>
      </c>
      <c r="E50" s="253">
        <v>99.2</v>
      </c>
      <c r="F50" s="253">
        <v>2700</v>
      </c>
      <c r="G50" s="253">
        <v>125</v>
      </c>
      <c r="H50" s="253">
        <v>8</v>
      </c>
      <c r="I50" s="253">
        <v>40</v>
      </c>
    </row>
    <row r="51" spans="1:9">
      <c r="A51" s="252" t="s">
        <v>426</v>
      </c>
      <c r="B51" s="253">
        <v>440</v>
      </c>
      <c r="C51" s="253">
        <v>1500</v>
      </c>
      <c r="D51" s="253">
        <v>9000</v>
      </c>
      <c r="E51" s="253">
        <v>99.3</v>
      </c>
      <c r="F51" s="253">
        <v>2700</v>
      </c>
      <c r="G51" s="253">
        <v>125</v>
      </c>
      <c r="H51" s="253">
        <v>8</v>
      </c>
      <c r="I51" s="253">
        <v>40</v>
      </c>
    </row>
    <row r="52" spans="1:9">
      <c r="A52" s="256" t="s">
        <v>486</v>
      </c>
      <c r="B52" s="257">
        <v>1700</v>
      </c>
      <c r="C52" s="257">
        <v>1500</v>
      </c>
      <c r="D52" s="257">
        <v>34000</v>
      </c>
      <c r="E52" s="257">
        <v>99.3</v>
      </c>
      <c r="F52" s="257">
        <v>2700</v>
      </c>
      <c r="G52" s="257">
        <v>125</v>
      </c>
      <c r="H52" s="257">
        <v>16</v>
      </c>
      <c r="I52" s="257">
        <v>40</v>
      </c>
    </row>
    <row r="53" spans="1:9">
      <c r="A53" s="254" t="s">
        <v>174</v>
      </c>
      <c r="B53" s="255">
        <v>85</v>
      </c>
      <c r="C53" s="255">
        <v>500</v>
      </c>
      <c r="D53" s="255">
        <v>2500</v>
      </c>
      <c r="E53" s="255">
        <v>99.2</v>
      </c>
      <c r="F53" s="255">
        <v>2700</v>
      </c>
      <c r="G53" s="255">
        <v>90</v>
      </c>
      <c r="H53" s="255">
        <v>8</v>
      </c>
      <c r="I53" s="255">
        <v>40</v>
      </c>
    </row>
    <row r="54" spans="1:9">
      <c r="A54" s="254" t="s">
        <v>173</v>
      </c>
      <c r="B54" s="255">
        <v>400</v>
      </c>
      <c r="C54" s="255">
        <v>500</v>
      </c>
      <c r="D54" s="255">
        <v>12000</v>
      </c>
      <c r="E54" s="255">
        <v>99.2</v>
      </c>
      <c r="F54" s="255">
        <v>2700</v>
      </c>
      <c r="G54" s="255">
        <v>90</v>
      </c>
      <c r="H54" s="255">
        <v>8</v>
      </c>
      <c r="I54" s="255">
        <v>40</v>
      </c>
    </row>
    <row r="55" spans="1:9">
      <c r="A55" s="258" t="s">
        <v>487</v>
      </c>
      <c r="B55" s="259">
        <v>400</v>
      </c>
      <c r="C55" s="259">
        <v>500</v>
      </c>
      <c r="D55" s="259">
        <v>12000</v>
      </c>
      <c r="E55" s="259">
        <v>99.2</v>
      </c>
      <c r="F55" s="259">
        <v>2700</v>
      </c>
      <c r="G55" s="259">
        <v>90</v>
      </c>
      <c r="H55" s="259">
        <v>8</v>
      </c>
      <c r="I55" s="259">
        <v>40</v>
      </c>
    </row>
    <row r="56" spans="1:9">
      <c r="A56" s="258" t="s">
        <v>488</v>
      </c>
      <c r="B56" s="259">
        <v>440</v>
      </c>
      <c r="C56" s="259">
        <v>500</v>
      </c>
      <c r="D56" s="259">
        <v>13200</v>
      </c>
      <c r="E56" s="259">
        <v>99.2</v>
      </c>
      <c r="F56" s="259">
        <v>2700</v>
      </c>
      <c r="G56" s="259">
        <v>90</v>
      </c>
      <c r="H56" s="259">
        <v>8</v>
      </c>
      <c r="I56" s="259">
        <v>40</v>
      </c>
    </row>
    <row r="57" spans="1:9">
      <c r="A57" s="254" t="s">
        <v>89</v>
      </c>
      <c r="B57" s="255">
        <v>85</v>
      </c>
      <c r="C57" s="255">
        <v>500</v>
      </c>
      <c r="D57" s="255">
        <v>2300</v>
      </c>
      <c r="E57" s="255">
        <v>80</v>
      </c>
      <c r="F57" s="255">
        <v>2700</v>
      </c>
      <c r="G57" s="255">
        <v>68</v>
      </c>
      <c r="H57" s="255">
        <v>4</v>
      </c>
      <c r="I57" s="255">
        <v>40</v>
      </c>
    </row>
    <row r="58" spans="1:9">
      <c r="A58" s="254" t="s">
        <v>90</v>
      </c>
      <c r="B58" s="255">
        <v>400</v>
      </c>
      <c r="C58" s="255">
        <v>500</v>
      </c>
      <c r="D58" s="255">
        <v>11000</v>
      </c>
      <c r="E58" s="255">
        <v>80</v>
      </c>
      <c r="F58" s="255">
        <v>2700</v>
      </c>
      <c r="G58" s="255">
        <v>68</v>
      </c>
      <c r="H58" s="255">
        <v>8</v>
      </c>
      <c r="I58" s="255">
        <v>40</v>
      </c>
    </row>
    <row r="59" spans="1:9">
      <c r="A59" s="254" t="s">
        <v>91</v>
      </c>
      <c r="B59" s="255">
        <v>445</v>
      </c>
      <c r="C59" s="255">
        <v>500</v>
      </c>
      <c r="D59" s="255">
        <v>12000</v>
      </c>
      <c r="E59" s="255">
        <v>80</v>
      </c>
      <c r="F59" s="255">
        <v>2700</v>
      </c>
      <c r="G59" s="255">
        <v>68</v>
      </c>
      <c r="H59" s="255">
        <v>8.5</v>
      </c>
      <c r="I59" s="255">
        <v>40</v>
      </c>
    </row>
    <row r="60" spans="1:9">
      <c r="A60" s="254" t="s">
        <v>176</v>
      </c>
      <c r="B60" s="255">
        <v>400</v>
      </c>
      <c r="C60" s="255">
        <v>500</v>
      </c>
      <c r="D60" s="255">
        <v>7400</v>
      </c>
      <c r="E60" s="255">
        <v>86</v>
      </c>
      <c r="F60" s="255">
        <v>2700</v>
      </c>
      <c r="G60" s="255">
        <v>68</v>
      </c>
      <c r="H60" s="255">
        <v>8</v>
      </c>
      <c r="I60" s="255">
        <v>40</v>
      </c>
    </row>
    <row r="61" spans="1:9">
      <c r="A61" s="258" t="s">
        <v>489</v>
      </c>
      <c r="B61" s="259">
        <v>400</v>
      </c>
      <c r="C61" s="259">
        <v>500</v>
      </c>
      <c r="D61" s="259">
        <v>8200</v>
      </c>
      <c r="E61" s="259">
        <v>89</v>
      </c>
      <c r="F61" s="259">
        <v>2700</v>
      </c>
      <c r="G61" s="259">
        <v>68</v>
      </c>
      <c r="H61" s="259">
        <v>8</v>
      </c>
      <c r="I61" s="259">
        <v>40</v>
      </c>
    </row>
    <row r="62" spans="1:9">
      <c r="A62" s="254" t="s">
        <v>217</v>
      </c>
      <c r="B62" s="255">
        <v>85</v>
      </c>
      <c r="C62" s="255">
        <v>500</v>
      </c>
      <c r="D62" s="255">
        <v>1600</v>
      </c>
      <c r="E62" s="255">
        <v>86</v>
      </c>
      <c r="F62" s="255">
        <v>2700</v>
      </c>
      <c r="G62" s="255">
        <v>68</v>
      </c>
      <c r="H62" s="255">
        <v>4</v>
      </c>
      <c r="I62" s="255">
        <v>40</v>
      </c>
    </row>
    <row r="63" spans="1:9">
      <c r="A63" s="254" t="s">
        <v>225</v>
      </c>
      <c r="B63" s="255">
        <v>400</v>
      </c>
      <c r="C63" s="255">
        <v>500</v>
      </c>
      <c r="D63" s="255">
        <v>7800</v>
      </c>
      <c r="E63" s="255">
        <v>80</v>
      </c>
      <c r="F63" s="255">
        <v>2700</v>
      </c>
      <c r="G63" s="255">
        <v>68</v>
      </c>
      <c r="H63" s="255">
        <v>8</v>
      </c>
      <c r="I63" s="255">
        <v>40</v>
      </c>
    </row>
    <row r="64" spans="1:9">
      <c r="A64" s="258" t="s">
        <v>490</v>
      </c>
      <c r="B64" s="259">
        <v>400</v>
      </c>
      <c r="C64" s="259">
        <v>500</v>
      </c>
      <c r="D64" s="259">
        <v>10500</v>
      </c>
      <c r="E64" s="259">
        <v>86</v>
      </c>
      <c r="F64" s="259">
        <v>2700</v>
      </c>
      <c r="G64" s="259">
        <v>68</v>
      </c>
      <c r="H64" s="259">
        <v>8</v>
      </c>
      <c r="I64" s="259">
        <v>40</v>
      </c>
    </row>
    <row r="65" spans="1:9">
      <c r="A65" s="254" t="s">
        <v>227</v>
      </c>
      <c r="B65" s="255">
        <v>85</v>
      </c>
      <c r="C65" s="255">
        <v>500</v>
      </c>
      <c r="D65" s="255">
        <v>1700</v>
      </c>
      <c r="E65" s="255">
        <v>80</v>
      </c>
      <c r="F65" s="255">
        <v>2700</v>
      </c>
      <c r="G65" s="255">
        <v>68</v>
      </c>
      <c r="H65" s="255">
        <v>4</v>
      </c>
      <c r="I65" s="255">
        <v>40</v>
      </c>
    </row>
    <row r="66" spans="1:9">
      <c r="A66" s="254" t="s">
        <v>228</v>
      </c>
      <c r="B66" s="255">
        <v>400</v>
      </c>
      <c r="C66" s="255">
        <v>500</v>
      </c>
      <c r="D66" s="255">
        <v>7200</v>
      </c>
      <c r="E66" s="255">
        <v>88</v>
      </c>
      <c r="F66" s="255">
        <v>2700</v>
      </c>
      <c r="G66" s="255">
        <v>68</v>
      </c>
      <c r="H66" s="255">
        <v>8</v>
      </c>
      <c r="I66" s="255">
        <v>40</v>
      </c>
    </row>
    <row r="67" spans="1:9">
      <c r="A67" s="254" t="s">
        <v>229</v>
      </c>
      <c r="B67" s="255">
        <v>85</v>
      </c>
      <c r="C67" s="255">
        <v>500</v>
      </c>
      <c r="D67" s="255">
        <v>1500</v>
      </c>
      <c r="E67" s="255">
        <v>88</v>
      </c>
      <c r="F67" s="255">
        <v>2700</v>
      </c>
      <c r="G67" s="255">
        <v>68</v>
      </c>
      <c r="H67" s="255">
        <v>4</v>
      </c>
      <c r="I67" s="255">
        <v>40</v>
      </c>
    </row>
    <row r="68" spans="1:9">
      <c r="A68" s="261" t="s">
        <v>516</v>
      </c>
      <c r="B68" s="262">
        <v>400</v>
      </c>
      <c r="C68" s="262">
        <v>500</v>
      </c>
      <c r="D68" s="262">
        <v>8000</v>
      </c>
      <c r="E68" s="263">
        <v>99</v>
      </c>
      <c r="F68" s="262">
        <v>2700</v>
      </c>
      <c r="G68" s="262">
        <v>90</v>
      </c>
      <c r="H68" s="262">
        <v>8</v>
      </c>
      <c r="I68" s="262">
        <v>40</v>
      </c>
    </row>
    <row r="69" spans="1:9">
      <c r="A69" s="271" t="s">
        <v>491</v>
      </c>
      <c r="B69" s="272">
        <v>365</v>
      </c>
      <c r="C69" s="272">
        <v>500</v>
      </c>
      <c r="D69" s="272">
        <v>8200</v>
      </c>
      <c r="E69" s="3">
        <v>50</v>
      </c>
      <c r="F69" s="272">
        <v>2700</v>
      </c>
      <c r="G69" s="272">
        <v>68</v>
      </c>
      <c r="H69" s="272">
        <v>8</v>
      </c>
      <c r="I69" s="272">
        <v>40</v>
      </c>
    </row>
    <row r="70" spans="1:9">
      <c r="A70" s="271" t="s">
        <v>422</v>
      </c>
      <c r="B70" s="272">
        <v>75</v>
      </c>
      <c r="C70" s="272">
        <v>500</v>
      </c>
      <c r="D70" s="272">
        <v>1700</v>
      </c>
      <c r="E70" s="3">
        <v>50</v>
      </c>
      <c r="F70" s="272">
        <v>2700</v>
      </c>
      <c r="G70" s="272">
        <v>68</v>
      </c>
      <c r="H70" s="272">
        <v>4</v>
      </c>
      <c r="I70" s="272">
        <v>40</v>
      </c>
    </row>
    <row r="71" spans="1:9">
      <c r="A71" s="273" t="s">
        <v>492</v>
      </c>
      <c r="B71" s="274">
        <v>400</v>
      </c>
      <c r="C71" s="274">
        <v>2000</v>
      </c>
      <c r="D71" s="274">
        <v>11000</v>
      </c>
      <c r="E71" s="263">
        <v>99.7</v>
      </c>
      <c r="F71" s="274">
        <v>2700</v>
      </c>
      <c r="G71" s="274">
        <v>125</v>
      </c>
      <c r="H71" s="274">
        <v>8</v>
      </c>
      <c r="I71" s="274">
        <v>40</v>
      </c>
    </row>
    <row r="72" spans="1:9">
      <c r="A72" s="273" t="s">
        <v>493</v>
      </c>
      <c r="B72" s="274">
        <v>440</v>
      </c>
      <c r="C72" s="274">
        <v>2000</v>
      </c>
      <c r="D72" s="274">
        <v>12000</v>
      </c>
      <c r="E72" s="263">
        <v>99.7</v>
      </c>
      <c r="F72" s="274">
        <v>2700</v>
      </c>
      <c r="G72" s="274">
        <v>125</v>
      </c>
      <c r="H72" s="274">
        <v>8</v>
      </c>
      <c r="I72" s="274">
        <v>40</v>
      </c>
    </row>
    <row r="73" spans="1:9">
      <c r="A73" s="273" t="s">
        <v>494</v>
      </c>
      <c r="B73" s="274">
        <v>400</v>
      </c>
      <c r="C73" s="274">
        <v>2000</v>
      </c>
      <c r="D73" s="274">
        <v>11000</v>
      </c>
      <c r="E73" s="263">
        <v>99.8</v>
      </c>
      <c r="F73" s="274">
        <v>2400</v>
      </c>
      <c r="G73" s="274">
        <v>141</v>
      </c>
      <c r="H73" s="274">
        <v>8</v>
      </c>
      <c r="I73" s="274">
        <v>40</v>
      </c>
    </row>
    <row r="74" spans="1:9">
      <c r="A74" s="273" t="s">
        <v>495</v>
      </c>
      <c r="B74" s="274">
        <v>440</v>
      </c>
      <c r="C74" s="274">
        <v>2000</v>
      </c>
      <c r="D74" s="274">
        <v>12000</v>
      </c>
      <c r="E74" s="263">
        <v>99.8</v>
      </c>
      <c r="F74" s="274">
        <v>2400</v>
      </c>
      <c r="G74" s="274">
        <v>141</v>
      </c>
      <c r="H74" s="274">
        <v>8</v>
      </c>
      <c r="I74" s="274">
        <v>40</v>
      </c>
    </row>
    <row r="75" spans="1:9">
      <c r="A75" s="273" t="s">
        <v>517</v>
      </c>
      <c r="B75" s="274">
        <v>440</v>
      </c>
      <c r="C75" s="274">
        <v>2000</v>
      </c>
      <c r="D75" s="274">
        <v>12000</v>
      </c>
      <c r="E75" s="263">
        <v>99.8</v>
      </c>
      <c r="F75" s="274">
        <v>2400</v>
      </c>
      <c r="G75" s="274">
        <v>141</v>
      </c>
      <c r="H75" s="274">
        <v>8</v>
      </c>
      <c r="I75" s="274">
        <v>40</v>
      </c>
    </row>
    <row r="76" spans="1:9">
      <c r="A76" s="273" t="s">
        <v>518</v>
      </c>
      <c r="B76" s="274">
        <v>400</v>
      </c>
      <c r="C76" s="274">
        <v>2000</v>
      </c>
      <c r="D76" s="274">
        <v>11000</v>
      </c>
      <c r="E76" s="263">
        <v>99.8</v>
      </c>
      <c r="F76" s="274">
        <v>2400</v>
      </c>
      <c r="G76" s="274">
        <v>170</v>
      </c>
      <c r="H76" s="274">
        <v>8</v>
      </c>
      <c r="I76" s="274">
        <v>40</v>
      </c>
    </row>
    <row r="77" spans="1:9">
      <c r="A77" s="273" t="s">
        <v>519</v>
      </c>
      <c r="B77" s="274">
        <v>400</v>
      </c>
      <c r="C77" s="274">
        <v>2000</v>
      </c>
      <c r="D77" s="274">
        <v>10500</v>
      </c>
      <c r="E77" s="263">
        <v>99.8</v>
      </c>
      <c r="F77" s="274">
        <v>2700</v>
      </c>
      <c r="G77" s="274">
        <v>206</v>
      </c>
      <c r="H77" s="274">
        <v>8</v>
      </c>
      <c r="I77" s="274">
        <v>40</v>
      </c>
    </row>
    <row r="78" spans="1:9">
      <c r="A78" s="273" t="s">
        <v>520</v>
      </c>
      <c r="B78" s="274">
        <v>400</v>
      </c>
      <c r="C78" s="274">
        <v>2000</v>
      </c>
      <c r="D78" s="274">
        <v>10500</v>
      </c>
      <c r="E78" s="263">
        <v>99.5</v>
      </c>
      <c r="F78" s="274">
        <v>2700</v>
      </c>
      <c r="G78" s="274">
        <v>125</v>
      </c>
      <c r="H78" s="274">
        <v>8</v>
      </c>
      <c r="I78" s="274">
        <v>40</v>
      </c>
    </row>
    <row r="79" spans="1:9">
      <c r="A79" s="273" t="s">
        <v>521</v>
      </c>
      <c r="B79" s="274">
        <v>400</v>
      </c>
      <c r="C79" s="274">
        <v>2000</v>
      </c>
      <c r="D79" s="274">
        <v>11500</v>
      </c>
      <c r="E79" s="263">
        <v>99.8</v>
      </c>
      <c r="F79" s="274">
        <v>2700</v>
      </c>
      <c r="G79" s="274">
        <v>206</v>
      </c>
      <c r="H79" s="274">
        <v>8</v>
      </c>
      <c r="I79" s="274">
        <v>40</v>
      </c>
    </row>
    <row r="80" spans="1:9">
      <c r="A80" s="273" t="s">
        <v>522</v>
      </c>
      <c r="B80" s="274">
        <v>400</v>
      </c>
      <c r="C80" s="274">
        <v>2000</v>
      </c>
      <c r="D80" s="274">
        <v>11500</v>
      </c>
      <c r="E80" s="263">
        <v>99.7</v>
      </c>
      <c r="F80" s="274">
        <v>2700</v>
      </c>
      <c r="G80" s="274">
        <v>206</v>
      </c>
      <c r="H80" s="274">
        <v>8</v>
      </c>
      <c r="I80" s="274">
        <v>40</v>
      </c>
    </row>
    <row r="81" spans="1:9">
      <c r="A81" s="273" t="s">
        <v>523</v>
      </c>
      <c r="B81" s="274">
        <v>400</v>
      </c>
      <c r="C81" s="274">
        <v>32000</v>
      </c>
      <c r="D81" s="274">
        <v>7700</v>
      </c>
      <c r="E81" s="263">
        <v>99.8</v>
      </c>
      <c r="F81" s="274">
        <v>2700</v>
      </c>
      <c r="G81" s="274">
        <v>413.5</v>
      </c>
      <c r="H81" s="274">
        <v>8</v>
      </c>
      <c r="I81" s="274">
        <v>40</v>
      </c>
    </row>
    <row r="82" spans="1:9">
      <c r="A82" s="273" t="s">
        <v>524</v>
      </c>
      <c r="B82" s="274">
        <v>80</v>
      </c>
      <c r="C82" s="274">
        <v>32000</v>
      </c>
      <c r="D82" s="274">
        <v>1540</v>
      </c>
      <c r="E82" s="263">
        <v>99.8</v>
      </c>
      <c r="F82" s="274">
        <v>2700</v>
      </c>
      <c r="G82" s="274">
        <v>413.5</v>
      </c>
      <c r="H82" s="274">
        <v>4</v>
      </c>
      <c r="I82" s="274">
        <v>40</v>
      </c>
    </row>
    <row r="83" spans="1:9">
      <c r="A83" s="273" t="s">
        <v>525</v>
      </c>
      <c r="B83" s="274">
        <v>400</v>
      </c>
      <c r="C83" s="274">
        <v>2000</v>
      </c>
      <c r="D83" s="274">
        <v>8500</v>
      </c>
      <c r="E83" s="263">
        <v>99.8</v>
      </c>
      <c r="F83" s="274">
        <v>2400</v>
      </c>
      <c r="G83" s="274">
        <v>141</v>
      </c>
      <c r="H83" s="274">
        <v>8</v>
      </c>
      <c r="I83" s="274">
        <v>40</v>
      </c>
    </row>
    <row r="84" spans="1:9">
      <c r="A84" s="273" t="s">
        <v>526</v>
      </c>
      <c r="B84" s="274">
        <v>75</v>
      </c>
      <c r="C84" s="274">
        <v>2000</v>
      </c>
      <c r="D84" s="274">
        <v>1600</v>
      </c>
      <c r="E84" s="263">
        <v>99.8</v>
      </c>
      <c r="F84" s="274">
        <v>2400</v>
      </c>
      <c r="G84" s="274">
        <v>141</v>
      </c>
      <c r="H84" s="274">
        <v>4</v>
      </c>
      <c r="I84" s="274">
        <v>40</v>
      </c>
    </row>
    <row r="85" spans="1:9">
      <c r="A85" s="273" t="s">
        <v>527</v>
      </c>
      <c r="B85" s="274">
        <v>400</v>
      </c>
      <c r="C85" s="274">
        <v>2000</v>
      </c>
      <c r="D85" s="274">
        <v>11000</v>
      </c>
      <c r="E85" s="263">
        <v>99.7</v>
      </c>
      <c r="F85" s="274">
        <v>2400</v>
      </c>
      <c r="G85" s="274">
        <v>141</v>
      </c>
      <c r="H85" s="274">
        <v>8</v>
      </c>
      <c r="I85" s="274">
        <v>40</v>
      </c>
    </row>
    <row r="86" spans="1:9">
      <c r="A86" s="273" t="s">
        <v>528</v>
      </c>
      <c r="B86" s="274">
        <v>75</v>
      </c>
      <c r="C86" s="274">
        <v>2000</v>
      </c>
      <c r="D86" s="274">
        <v>2000</v>
      </c>
      <c r="E86" s="263">
        <v>99.7</v>
      </c>
      <c r="F86" s="274">
        <v>2400</v>
      </c>
      <c r="G86" s="274">
        <v>141</v>
      </c>
      <c r="H86" s="274">
        <v>4</v>
      </c>
      <c r="I86" s="274">
        <v>40</v>
      </c>
    </row>
    <row r="87" spans="1:9">
      <c r="A87" s="273" t="s">
        <v>529</v>
      </c>
      <c r="B87" s="274">
        <v>400</v>
      </c>
      <c r="C87" s="274">
        <v>2000</v>
      </c>
      <c r="D87" s="274">
        <v>9650</v>
      </c>
      <c r="E87" s="263">
        <v>99.7</v>
      </c>
      <c r="F87" s="274">
        <v>2400</v>
      </c>
      <c r="G87" s="274">
        <v>141</v>
      </c>
      <c r="H87" s="274">
        <v>8</v>
      </c>
      <c r="I87" s="274">
        <v>40</v>
      </c>
    </row>
    <row r="88" spans="1:9">
      <c r="A88" s="273" t="s">
        <v>530</v>
      </c>
      <c r="B88" s="274">
        <v>75</v>
      </c>
      <c r="C88" s="274">
        <v>2000</v>
      </c>
      <c r="D88" s="274">
        <v>1700</v>
      </c>
      <c r="E88" s="263">
        <v>99.7</v>
      </c>
      <c r="F88" s="274">
        <v>2400</v>
      </c>
      <c r="G88" s="274">
        <v>141</v>
      </c>
      <c r="H88" s="274">
        <v>4</v>
      </c>
      <c r="I88" s="274">
        <v>40</v>
      </c>
    </row>
    <row r="89" spans="1:9">
      <c r="A89" s="273" t="s">
        <v>531</v>
      </c>
      <c r="B89" s="274">
        <v>365</v>
      </c>
      <c r="C89" s="274">
        <v>32000</v>
      </c>
      <c r="D89" s="274">
        <v>8000</v>
      </c>
      <c r="E89" s="263">
        <v>99.8</v>
      </c>
      <c r="F89" s="274">
        <v>2700</v>
      </c>
      <c r="G89" s="274">
        <v>413.5</v>
      </c>
      <c r="H89" s="274">
        <v>8</v>
      </c>
      <c r="I89" s="274">
        <v>40</v>
      </c>
    </row>
    <row r="90" spans="1:9">
      <c r="A90" s="273" t="s">
        <v>532</v>
      </c>
      <c r="B90" s="274">
        <v>65</v>
      </c>
      <c r="C90" s="274">
        <v>32000</v>
      </c>
      <c r="D90" s="274">
        <v>1100</v>
      </c>
      <c r="E90" s="263">
        <v>99.8</v>
      </c>
      <c r="F90" s="274">
        <v>2700</v>
      </c>
      <c r="G90" s="274">
        <v>413.5</v>
      </c>
      <c r="H90" s="274">
        <v>4</v>
      </c>
      <c r="I90" s="274">
        <v>40</v>
      </c>
    </row>
    <row r="91" spans="1:9">
      <c r="A91" s="275" t="s">
        <v>431</v>
      </c>
      <c r="B91" s="276">
        <v>90</v>
      </c>
      <c r="C91" s="276">
        <v>1500</v>
      </c>
      <c r="D91" s="276">
        <v>2200</v>
      </c>
      <c r="E91" s="241">
        <v>99.7</v>
      </c>
      <c r="F91" s="276">
        <v>2700</v>
      </c>
      <c r="G91" s="276">
        <v>206</v>
      </c>
      <c r="H91" s="276">
        <v>4</v>
      </c>
      <c r="I91" s="276">
        <v>40</v>
      </c>
    </row>
    <row r="92" spans="1:9">
      <c r="A92" s="275" t="s">
        <v>432</v>
      </c>
      <c r="B92" s="276">
        <v>380</v>
      </c>
      <c r="C92" s="276">
        <v>1500</v>
      </c>
      <c r="D92" s="276">
        <v>8800</v>
      </c>
      <c r="E92" s="241">
        <v>99.7</v>
      </c>
      <c r="F92" s="276">
        <v>2700</v>
      </c>
      <c r="G92" s="276">
        <v>206</v>
      </c>
      <c r="H92" s="276">
        <v>8</v>
      </c>
      <c r="I92" s="276">
        <v>40</v>
      </c>
    </row>
    <row r="93" spans="1:9">
      <c r="A93" s="275" t="s">
        <v>433</v>
      </c>
      <c r="B93" s="276">
        <v>90</v>
      </c>
      <c r="C93" s="276">
        <v>1500</v>
      </c>
      <c r="D93" s="276">
        <v>3000</v>
      </c>
      <c r="E93" s="241">
        <v>99.6</v>
      </c>
      <c r="F93" s="276">
        <v>2700</v>
      </c>
      <c r="G93" s="276">
        <v>206</v>
      </c>
      <c r="H93" s="276">
        <v>4</v>
      </c>
      <c r="I93" s="276">
        <v>40</v>
      </c>
    </row>
    <row r="94" spans="1:9">
      <c r="A94" s="275" t="s">
        <v>438</v>
      </c>
      <c r="B94" s="276">
        <v>380</v>
      </c>
      <c r="C94" s="276">
        <v>1500</v>
      </c>
      <c r="D94" s="276">
        <v>14000</v>
      </c>
      <c r="E94" s="241">
        <v>99.6</v>
      </c>
      <c r="F94" s="276">
        <v>2700</v>
      </c>
      <c r="G94" s="276">
        <v>206</v>
      </c>
      <c r="H94" s="276">
        <v>8</v>
      </c>
      <c r="I94" s="276">
        <v>40</v>
      </c>
    </row>
    <row r="95" spans="1:9">
      <c r="A95" s="277" t="s">
        <v>496</v>
      </c>
      <c r="B95" s="278">
        <v>5</v>
      </c>
      <c r="C95" s="278">
        <v>32000</v>
      </c>
      <c r="D95" s="278">
        <v>110</v>
      </c>
      <c r="E95" s="245">
        <v>99.4</v>
      </c>
      <c r="F95" s="278">
        <v>2700</v>
      </c>
      <c r="G95" s="278">
        <v>413.5</v>
      </c>
      <c r="H95" s="278">
        <v>2.5</v>
      </c>
      <c r="I95" s="278">
        <v>14</v>
      </c>
    </row>
    <row r="96" spans="1:9">
      <c r="A96" s="277" t="s">
        <v>497</v>
      </c>
      <c r="B96" s="278">
        <v>9.9</v>
      </c>
      <c r="C96" s="278">
        <v>32000</v>
      </c>
      <c r="D96" s="278">
        <v>220</v>
      </c>
      <c r="E96" s="245">
        <v>99.4</v>
      </c>
      <c r="F96" s="278">
        <v>2700</v>
      </c>
      <c r="G96" s="278">
        <v>413.5</v>
      </c>
      <c r="H96" s="278">
        <v>2.5</v>
      </c>
      <c r="I96" s="278">
        <v>21</v>
      </c>
    </row>
    <row r="97" spans="1:9">
      <c r="A97" s="277" t="s">
        <v>498</v>
      </c>
      <c r="B97" s="278">
        <v>16.8</v>
      </c>
      <c r="C97" s="278">
        <v>32000</v>
      </c>
      <c r="D97" s="278">
        <v>370</v>
      </c>
      <c r="E97" s="245">
        <v>99.4</v>
      </c>
      <c r="F97" s="278">
        <v>2700</v>
      </c>
      <c r="G97" s="278">
        <v>413.5</v>
      </c>
      <c r="H97" s="278">
        <v>4</v>
      </c>
      <c r="I97" s="278">
        <v>14</v>
      </c>
    </row>
    <row r="98" spans="1:9">
      <c r="A98" s="277" t="s">
        <v>499</v>
      </c>
      <c r="B98" s="278">
        <v>28.6</v>
      </c>
      <c r="C98" s="278">
        <v>32000</v>
      </c>
      <c r="D98" s="278">
        <v>640</v>
      </c>
      <c r="E98" s="245">
        <v>99.4</v>
      </c>
      <c r="F98" s="278">
        <v>2700</v>
      </c>
      <c r="G98" s="278">
        <v>413.5</v>
      </c>
      <c r="H98" s="278">
        <v>4</v>
      </c>
      <c r="I98" s="278">
        <v>21</v>
      </c>
    </row>
    <row r="99" spans="1:9">
      <c r="A99" s="254" t="s">
        <v>92</v>
      </c>
      <c r="B99" s="255">
        <v>70</v>
      </c>
      <c r="C99" s="255">
        <v>32000</v>
      </c>
      <c r="D99" s="255">
        <v>1100</v>
      </c>
      <c r="E99" s="255">
        <v>99.6</v>
      </c>
      <c r="F99" s="255">
        <v>2700</v>
      </c>
      <c r="G99" s="255">
        <v>413.5</v>
      </c>
      <c r="H99" s="255">
        <v>4</v>
      </c>
      <c r="I99" s="255">
        <v>40</v>
      </c>
    </row>
    <row r="100" spans="1:9">
      <c r="A100" s="254" t="s">
        <v>93</v>
      </c>
      <c r="B100" s="255">
        <v>315</v>
      </c>
      <c r="C100" s="255">
        <v>32000</v>
      </c>
      <c r="D100" s="255">
        <v>5000</v>
      </c>
      <c r="E100" s="255">
        <v>99.7</v>
      </c>
      <c r="F100" s="255">
        <v>2700</v>
      </c>
      <c r="G100" s="255">
        <v>413.5</v>
      </c>
      <c r="H100" s="255">
        <v>8</v>
      </c>
      <c r="I100" s="255">
        <v>40</v>
      </c>
    </row>
    <row r="101" spans="1:9">
      <c r="A101" s="254" t="s">
        <v>94</v>
      </c>
      <c r="B101" s="255">
        <v>70</v>
      </c>
      <c r="C101" s="255">
        <v>32000</v>
      </c>
      <c r="D101" s="255">
        <v>1400</v>
      </c>
      <c r="E101" s="255">
        <v>99.2</v>
      </c>
      <c r="F101" s="255">
        <v>2700</v>
      </c>
      <c r="G101" s="255">
        <v>413.5</v>
      </c>
      <c r="H101" s="255">
        <v>4</v>
      </c>
      <c r="I101" s="255">
        <v>40</v>
      </c>
    </row>
    <row r="102" spans="1:9">
      <c r="A102" s="254" t="s">
        <v>95</v>
      </c>
      <c r="B102" s="255">
        <v>315</v>
      </c>
      <c r="C102" s="255">
        <v>32000</v>
      </c>
      <c r="D102" s="255">
        <v>6200</v>
      </c>
      <c r="E102" s="255">
        <v>99.2</v>
      </c>
      <c r="F102" s="255">
        <v>2700</v>
      </c>
      <c r="G102" s="255">
        <v>413.5</v>
      </c>
      <c r="H102" s="255">
        <v>8</v>
      </c>
      <c r="I102" s="255">
        <v>40</v>
      </c>
    </row>
    <row r="103" spans="1:9">
      <c r="A103" s="254" t="s">
        <v>96</v>
      </c>
      <c r="B103" s="255">
        <v>370</v>
      </c>
      <c r="C103" s="255">
        <v>32000</v>
      </c>
      <c r="D103" s="255">
        <v>5900</v>
      </c>
      <c r="E103" s="255">
        <v>99.7</v>
      </c>
      <c r="F103" s="255">
        <v>2700</v>
      </c>
      <c r="G103" s="255">
        <v>413.5</v>
      </c>
      <c r="H103" s="255">
        <v>8</v>
      </c>
      <c r="I103" s="255">
        <v>40</v>
      </c>
    </row>
    <row r="104" spans="1:9">
      <c r="A104" s="271" t="s">
        <v>172</v>
      </c>
      <c r="B104" s="272">
        <v>370</v>
      </c>
      <c r="C104" s="272">
        <v>32000</v>
      </c>
      <c r="D104" s="272">
        <v>5500</v>
      </c>
      <c r="E104" s="3">
        <v>99.8</v>
      </c>
      <c r="F104" s="272">
        <v>2700</v>
      </c>
      <c r="G104" s="255">
        <v>413.5</v>
      </c>
      <c r="H104" s="272">
        <v>8</v>
      </c>
      <c r="I104" s="272">
        <v>40</v>
      </c>
    </row>
    <row r="105" spans="1:9">
      <c r="A105" s="279" t="s">
        <v>500</v>
      </c>
      <c r="B105" s="280">
        <v>400</v>
      </c>
      <c r="C105" s="280">
        <v>32000</v>
      </c>
      <c r="D105" s="280">
        <v>6500</v>
      </c>
      <c r="E105" s="245">
        <v>99.8</v>
      </c>
      <c r="F105" s="280">
        <v>2700</v>
      </c>
      <c r="G105" s="280">
        <v>413.5</v>
      </c>
      <c r="H105" s="280">
        <v>8</v>
      </c>
      <c r="I105" s="280">
        <v>40</v>
      </c>
    </row>
    <row r="106" spans="1:9">
      <c r="A106" s="281" t="s">
        <v>423</v>
      </c>
      <c r="B106" s="282">
        <v>440</v>
      </c>
      <c r="C106" s="282">
        <v>32000</v>
      </c>
      <c r="D106" s="282">
        <v>7200</v>
      </c>
      <c r="E106" s="238">
        <v>99.8</v>
      </c>
      <c r="F106" s="282">
        <v>2700</v>
      </c>
      <c r="G106" s="282">
        <v>413.5</v>
      </c>
      <c r="H106" s="282">
        <v>8</v>
      </c>
      <c r="I106" s="282">
        <v>40</v>
      </c>
    </row>
    <row r="107" spans="1:9">
      <c r="A107" s="283" t="s">
        <v>436</v>
      </c>
      <c r="B107" s="284">
        <v>1600</v>
      </c>
      <c r="C107" s="284">
        <v>32000</v>
      </c>
      <c r="D107" s="284">
        <v>36000</v>
      </c>
      <c r="E107" s="241">
        <v>99.8</v>
      </c>
      <c r="F107" s="284">
        <v>2700</v>
      </c>
      <c r="G107" s="284">
        <v>413.5</v>
      </c>
      <c r="H107" s="284">
        <v>16</v>
      </c>
      <c r="I107" s="284">
        <v>40</v>
      </c>
    </row>
    <row r="108" spans="1:9">
      <c r="A108" s="271" t="s">
        <v>222</v>
      </c>
      <c r="B108" s="272">
        <v>400</v>
      </c>
      <c r="C108" s="272">
        <v>32000</v>
      </c>
      <c r="D108" s="272">
        <v>7000</v>
      </c>
      <c r="E108" s="3">
        <v>99.8</v>
      </c>
      <c r="F108" s="272">
        <v>2700</v>
      </c>
      <c r="G108" s="272">
        <v>413.5</v>
      </c>
      <c r="H108" s="272">
        <v>8</v>
      </c>
      <c r="I108" s="272">
        <v>40</v>
      </c>
    </row>
    <row r="109" spans="1:9">
      <c r="A109" s="271" t="s">
        <v>223</v>
      </c>
      <c r="B109" s="272">
        <v>400</v>
      </c>
      <c r="C109" s="272">
        <v>32000</v>
      </c>
      <c r="D109" s="272">
        <v>6500</v>
      </c>
      <c r="E109" s="3">
        <v>99.8</v>
      </c>
      <c r="F109" s="272">
        <v>2700</v>
      </c>
      <c r="G109" s="272">
        <v>413.5</v>
      </c>
      <c r="H109" s="272">
        <v>8</v>
      </c>
      <c r="I109" s="272">
        <v>40</v>
      </c>
    </row>
    <row r="110" spans="1:9">
      <c r="A110" s="277" t="s">
        <v>429</v>
      </c>
      <c r="B110" s="278">
        <v>400</v>
      </c>
      <c r="C110" s="278">
        <v>32000</v>
      </c>
      <c r="D110" s="278">
        <v>6500</v>
      </c>
      <c r="E110" s="238">
        <v>99.8</v>
      </c>
      <c r="F110" s="278">
        <v>2700</v>
      </c>
      <c r="G110" s="278">
        <v>413.5</v>
      </c>
      <c r="H110" s="278">
        <v>8</v>
      </c>
      <c r="I110" s="278">
        <v>40</v>
      </c>
    </row>
    <row r="111" spans="1:9">
      <c r="A111" s="277" t="s">
        <v>501</v>
      </c>
      <c r="B111" s="278">
        <v>400</v>
      </c>
      <c r="C111" s="278">
        <v>32000</v>
      </c>
      <c r="D111" s="278">
        <v>6500</v>
      </c>
      <c r="E111" s="245">
        <v>99.8</v>
      </c>
      <c r="F111" s="278">
        <v>2700</v>
      </c>
      <c r="G111" s="278">
        <v>413.5</v>
      </c>
      <c r="H111" s="278">
        <v>8</v>
      </c>
      <c r="I111" s="278">
        <v>40</v>
      </c>
    </row>
    <row r="112" spans="1:9">
      <c r="A112" s="275" t="s">
        <v>434</v>
      </c>
      <c r="B112" s="276">
        <v>440</v>
      </c>
      <c r="C112" s="276">
        <v>32000</v>
      </c>
      <c r="D112" s="276">
        <v>7200</v>
      </c>
      <c r="E112" s="241">
        <v>99.8</v>
      </c>
      <c r="F112" s="276">
        <v>2700</v>
      </c>
      <c r="G112" s="276">
        <v>413.5</v>
      </c>
      <c r="H112" s="276">
        <v>8</v>
      </c>
      <c r="I112" s="276">
        <v>40</v>
      </c>
    </row>
    <row r="113" spans="1:9">
      <c r="A113" s="277" t="s">
        <v>348</v>
      </c>
      <c r="B113" s="278">
        <v>400</v>
      </c>
      <c r="C113" s="278">
        <v>32000</v>
      </c>
      <c r="D113" s="278">
        <v>9000</v>
      </c>
      <c r="E113" s="238">
        <v>99.8</v>
      </c>
      <c r="F113" s="278">
        <v>2700</v>
      </c>
      <c r="G113" s="278">
        <v>413.5</v>
      </c>
      <c r="H113" s="278">
        <v>8</v>
      </c>
      <c r="I113" s="278">
        <v>40</v>
      </c>
    </row>
    <row r="114" spans="1:9">
      <c r="A114" s="277" t="s">
        <v>413</v>
      </c>
      <c r="B114" s="278">
        <v>85</v>
      </c>
      <c r="C114" s="278">
        <v>32000</v>
      </c>
      <c r="D114" s="278">
        <v>1900</v>
      </c>
      <c r="E114" s="238">
        <v>99.7</v>
      </c>
      <c r="F114" s="278">
        <v>2700</v>
      </c>
      <c r="G114" s="278">
        <v>413.5</v>
      </c>
      <c r="H114" s="278">
        <v>4</v>
      </c>
      <c r="I114" s="278">
        <v>40</v>
      </c>
    </row>
    <row r="115" spans="1:9">
      <c r="A115" s="277" t="s">
        <v>502</v>
      </c>
      <c r="B115" s="278">
        <v>80</v>
      </c>
      <c r="C115" s="278">
        <v>32000</v>
      </c>
      <c r="D115" s="278">
        <v>1750</v>
      </c>
      <c r="E115" s="245">
        <v>99.7</v>
      </c>
      <c r="F115" s="278">
        <v>2700</v>
      </c>
      <c r="G115" s="278">
        <v>413.5</v>
      </c>
      <c r="H115" s="278">
        <v>4</v>
      </c>
      <c r="I115" s="278">
        <v>40</v>
      </c>
    </row>
    <row r="116" spans="1:9">
      <c r="A116" s="277" t="s">
        <v>424</v>
      </c>
      <c r="B116" s="278">
        <v>440</v>
      </c>
      <c r="C116" s="278">
        <v>32000</v>
      </c>
      <c r="D116" s="278">
        <v>9900</v>
      </c>
      <c r="E116" s="238">
        <v>99.8</v>
      </c>
      <c r="F116" s="278">
        <v>2700</v>
      </c>
      <c r="G116" s="278">
        <v>413.5</v>
      </c>
      <c r="H116" s="278">
        <v>8</v>
      </c>
      <c r="I116" s="278">
        <v>40</v>
      </c>
    </row>
    <row r="117" spans="1:9">
      <c r="A117" s="277" t="s">
        <v>420</v>
      </c>
      <c r="B117" s="278">
        <v>400</v>
      </c>
      <c r="C117" s="278">
        <v>32000</v>
      </c>
      <c r="D117" s="278">
        <v>9000</v>
      </c>
      <c r="E117" s="238">
        <v>99.8</v>
      </c>
      <c r="F117" s="278">
        <v>2700</v>
      </c>
      <c r="G117" s="278">
        <v>413.5</v>
      </c>
      <c r="H117" s="278">
        <v>8</v>
      </c>
      <c r="I117" s="278">
        <v>40</v>
      </c>
    </row>
    <row r="118" spans="1:9">
      <c r="A118" s="275" t="s">
        <v>437</v>
      </c>
      <c r="B118" s="276">
        <v>1600</v>
      </c>
      <c r="C118" s="276">
        <v>32000</v>
      </c>
      <c r="D118" s="276">
        <v>34000</v>
      </c>
      <c r="E118" s="241">
        <v>99.8</v>
      </c>
      <c r="F118" s="276">
        <v>2700</v>
      </c>
      <c r="G118" s="276">
        <v>413.5</v>
      </c>
      <c r="H118" s="276">
        <v>16</v>
      </c>
      <c r="I118" s="276">
        <v>40</v>
      </c>
    </row>
    <row r="119" spans="1:9">
      <c r="A119" s="277" t="s">
        <v>421</v>
      </c>
      <c r="B119" s="278">
        <v>400</v>
      </c>
      <c r="C119" s="278">
        <v>32000</v>
      </c>
      <c r="D119" s="278">
        <v>12000</v>
      </c>
      <c r="E119" s="238">
        <v>99.8</v>
      </c>
      <c r="F119" s="278">
        <v>2700</v>
      </c>
      <c r="G119" s="278">
        <v>413.5</v>
      </c>
      <c r="H119" s="278">
        <v>8</v>
      </c>
      <c r="I119" s="278">
        <v>40</v>
      </c>
    </row>
    <row r="120" spans="1:9">
      <c r="A120" s="277" t="s">
        <v>503</v>
      </c>
      <c r="B120" s="278">
        <v>85</v>
      </c>
      <c r="C120" s="278">
        <v>32000</v>
      </c>
      <c r="D120" s="278">
        <v>2500</v>
      </c>
      <c r="E120" s="245">
        <v>99.7</v>
      </c>
      <c r="F120" s="278">
        <v>2700</v>
      </c>
      <c r="G120" s="278">
        <v>413.5</v>
      </c>
      <c r="H120" s="278">
        <v>4</v>
      </c>
      <c r="I120" s="278">
        <v>40</v>
      </c>
    </row>
    <row r="121" spans="1:9">
      <c r="A121" s="277" t="s">
        <v>504</v>
      </c>
      <c r="B121" s="278">
        <v>400</v>
      </c>
      <c r="C121" s="278">
        <v>32000</v>
      </c>
      <c r="D121" s="278">
        <v>12000</v>
      </c>
      <c r="E121" s="245">
        <v>99.8</v>
      </c>
      <c r="F121" s="278">
        <v>2700</v>
      </c>
      <c r="G121" s="278">
        <v>413.5</v>
      </c>
      <c r="H121" s="278">
        <v>8</v>
      </c>
      <c r="I121" s="278">
        <v>40</v>
      </c>
    </row>
    <row r="122" spans="1:9">
      <c r="A122" s="277" t="s">
        <v>425</v>
      </c>
      <c r="B122" s="278">
        <v>440</v>
      </c>
      <c r="C122" s="278">
        <v>32000</v>
      </c>
      <c r="D122" s="278">
        <v>13200</v>
      </c>
      <c r="E122" s="238">
        <v>99.8</v>
      </c>
      <c r="F122" s="278">
        <v>2700</v>
      </c>
      <c r="G122" s="278">
        <v>413.5</v>
      </c>
      <c r="H122" s="278">
        <v>8</v>
      </c>
      <c r="I122" s="278">
        <v>40</v>
      </c>
    </row>
    <row r="123" spans="1:9">
      <c r="A123" s="285" t="s">
        <v>505</v>
      </c>
      <c r="B123" s="286">
        <v>25.5</v>
      </c>
      <c r="C123" s="286">
        <v>32000</v>
      </c>
      <c r="D123" s="286">
        <v>520</v>
      </c>
      <c r="E123" s="246">
        <v>99.4</v>
      </c>
      <c r="F123" s="286">
        <v>2700</v>
      </c>
      <c r="G123" s="286">
        <v>413.5</v>
      </c>
      <c r="H123" s="286">
        <v>2.5</v>
      </c>
      <c r="I123" s="286">
        <v>40</v>
      </c>
    </row>
    <row r="126" spans="1:9" s="1" customFormat="1">
      <c r="A126" s="177" t="s">
        <v>224</v>
      </c>
      <c r="E126" s="178"/>
    </row>
    <row r="127" spans="1:9">
      <c r="A127" s="106">
        <v>38019</v>
      </c>
      <c r="B127" t="s">
        <v>226</v>
      </c>
    </row>
    <row r="128" spans="1:9">
      <c r="A128" s="106">
        <v>38022</v>
      </c>
      <c r="B128" t="s">
        <v>230</v>
      </c>
    </row>
    <row r="129" spans="1:14">
      <c r="A129" s="106">
        <v>40313</v>
      </c>
      <c r="B129" s="239" t="s">
        <v>427</v>
      </c>
      <c r="C129" s="239"/>
      <c r="D129" s="239"/>
      <c r="E129" s="242"/>
      <c r="F129" s="239"/>
    </row>
    <row r="130" spans="1:14">
      <c r="A130" s="106">
        <v>40282</v>
      </c>
      <c r="B130" s="240" t="s">
        <v>430</v>
      </c>
      <c r="C130" s="240"/>
      <c r="D130" s="240"/>
      <c r="E130" s="241"/>
      <c r="F130" s="240"/>
      <c r="G130" s="240"/>
      <c r="H130" s="240"/>
      <c r="I130" s="240"/>
      <c r="J130" s="240"/>
      <c r="K130" s="240"/>
      <c r="L130" s="240"/>
      <c r="M130" s="240"/>
      <c r="N130" s="240"/>
    </row>
    <row r="131" spans="1:14">
      <c r="A131" s="106">
        <v>41929</v>
      </c>
      <c r="B131" s="260" t="s">
        <v>506</v>
      </c>
      <c r="C131" s="244"/>
    </row>
    <row r="132" spans="1:14">
      <c r="A132" s="106">
        <v>43544</v>
      </c>
      <c r="B132" s="264" t="s">
        <v>533</v>
      </c>
      <c r="C132" s="265"/>
      <c r="D132" s="265"/>
      <c r="E132" s="266"/>
      <c r="F132" s="265"/>
    </row>
    <row r="133" spans="1:14">
      <c r="A133" s="106">
        <v>44001</v>
      </c>
      <c r="B133" s="261" t="s">
        <v>534</v>
      </c>
      <c r="C133" s="262"/>
      <c r="D133" s="262"/>
      <c r="E133" s="263"/>
      <c r="F133" s="262"/>
    </row>
  </sheetData>
  <phoneticPr fontId="0" type="noConversion"/>
  <pageMargins left="0.75" right="0.75" top="1" bottom="1" header="0.5" footer="0.5"/>
  <pageSetup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7</vt:i4>
      </vt:variant>
      <vt:variant>
        <vt:lpstr>Charts</vt:lpstr>
      </vt:variant>
      <vt:variant>
        <vt:i4>8</vt:i4>
      </vt:variant>
      <vt:variant>
        <vt:lpstr>Named Ranges</vt:lpstr>
      </vt:variant>
      <vt:variant>
        <vt:i4>167</vt:i4>
      </vt:variant>
    </vt:vector>
  </HeadingPairs>
  <TitlesOfParts>
    <vt:vector size="182" baseType="lpstr">
      <vt:lpstr>Data</vt:lpstr>
      <vt:lpstr>Language</vt:lpstr>
      <vt:lpstr>Data Collection Form</vt:lpstr>
      <vt:lpstr>Cleaning Chem Use</vt:lpstr>
      <vt:lpstr>Cleaning Data</vt:lpstr>
      <vt:lpstr>Additional Data</vt:lpstr>
      <vt:lpstr>Element Info</vt:lpstr>
      <vt:lpstr>Perm Flow </vt:lpstr>
      <vt:lpstr>Feed Pres</vt:lpstr>
      <vt:lpstr>Perm Con.</vt:lpstr>
      <vt:lpstr>Salt Passage (Norm)</vt:lpstr>
      <vt:lpstr>Perm Flow (Norm)</vt:lpstr>
      <vt:lpstr>Differential Pres (Norm)</vt:lpstr>
      <vt:lpstr>Water Trans. Coefficient</vt:lpstr>
      <vt:lpstr>Salt Trans. Coefficient</vt:lpstr>
      <vt:lpstr>Language!Add_Data</vt:lpstr>
      <vt:lpstr>Language!Area__sq._ft.</vt:lpstr>
      <vt:lpstr>ASPn</vt:lpstr>
      <vt:lpstr>Language!Calculated_Data</vt:lpstr>
      <vt:lpstr>Cf</vt:lpstr>
      <vt:lpstr>Cf_ave</vt:lpstr>
      <vt:lpstr>Cf_aver</vt:lpstr>
      <vt:lpstr>Cfe</vt:lpstr>
      <vt:lpstr>Cfo</vt:lpstr>
      <vt:lpstr>Cfr</vt:lpstr>
      <vt:lpstr>Cfro</vt:lpstr>
      <vt:lpstr>Chinese</vt:lpstr>
      <vt:lpstr>clVERSION</vt:lpstr>
      <vt:lpstr>Language!Comments</vt:lpstr>
      <vt:lpstr>Comments</vt:lpstr>
      <vt:lpstr>Language!Conc_Flow</vt:lpstr>
      <vt:lpstr>Language!Conc_Pressure</vt:lpstr>
      <vt:lpstr>Language!Concentration</vt:lpstr>
      <vt:lpstr>ConF</vt:lpstr>
      <vt:lpstr>ConFr</vt:lpstr>
      <vt:lpstr>Cp</vt:lpstr>
      <vt:lpstr>Cpo</vt:lpstr>
      <vt:lpstr>Cpr</vt:lpstr>
      <vt:lpstr>Cpro</vt:lpstr>
      <vt:lpstr>Language!Date</vt:lpstr>
      <vt:lpstr>Date</vt:lpstr>
      <vt:lpstr>Dater</vt:lpstr>
      <vt:lpstr>Day</vt:lpstr>
      <vt:lpstr>Language!Differential_Pres</vt:lpstr>
      <vt:lpstr>DP</vt:lpstr>
      <vt:lpstr>DPn</vt:lpstr>
      <vt:lpstr>DPo</vt:lpstr>
      <vt:lpstr>DPr</vt:lpstr>
      <vt:lpstr>DPro</vt:lpstr>
      <vt:lpstr>EFX</vt:lpstr>
      <vt:lpstr>Element</vt:lpstr>
      <vt:lpstr>Language!Element_Selection</vt:lpstr>
      <vt:lpstr>Language!Elements___vessel</vt:lpstr>
      <vt:lpstr>EMAe</vt:lpstr>
      <vt:lpstr>Language!English</vt:lpstr>
      <vt:lpstr>EPV</vt:lpstr>
      <vt:lpstr>Language!Feed</vt:lpstr>
      <vt:lpstr>Language!Feed_pH</vt:lpstr>
      <vt:lpstr>Language!Feed_Pressure</vt:lpstr>
      <vt:lpstr>Language!Feed_Salinity</vt:lpstr>
      <vt:lpstr>Language!Feed_TDS__ppm</vt:lpstr>
      <vt:lpstr>Language!Feed_Temp</vt:lpstr>
      <vt:lpstr>Language!FirstTime</vt:lpstr>
      <vt:lpstr>Language!Flow__gpd</vt:lpstr>
      <vt:lpstr>Language!Flows</vt:lpstr>
      <vt:lpstr>FlowUnits</vt:lpstr>
      <vt:lpstr>FOP_ave</vt:lpstr>
      <vt:lpstr>FOP_aver</vt:lpstr>
      <vt:lpstr>French</vt:lpstr>
      <vt:lpstr>gpmPERm3h</vt:lpstr>
      <vt:lpstr>Language!Hour</vt:lpstr>
      <vt:lpstr>Hour</vt:lpstr>
      <vt:lpstr>Hourr</vt:lpstr>
      <vt:lpstr>InsertRow</vt:lpstr>
      <vt:lpstr>Language!Japanese</vt:lpstr>
      <vt:lpstr>Ke</vt:lpstr>
      <vt:lpstr>Language!LangUnits</vt:lpstr>
      <vt:lpstr>lblBrine</vt:lpstr>
      <vt:lpstr>lblCalcData</vt:lpstr>
      <vt:lpstr>lblComments</vt:lpstr>
      <vt:lpstr>lblCon</vt:lpstr>
      <vt:lpstr>lblDate</vt:lpstr>
      <vt:lpstr>lblDifferentialPres</vt:lpstr>
      <vt:lpstr>lblElement</vt:lpstr>
      <vt:lpstr>lblFeed</vt:lpstr>
      <vt:lpstr>lblFlow</vt:lpstr>
      <vt:lpstr>lblHour</vt:lpstr>
      <vt:lpstr>lblNormData</vt:lpstr>
      <vt:lpstr>lblOperator</vt:lpstr>
      <vt:lpstr>lblPerm</vt:lpstr>
      <vt:lpstr>lblPermFlown</vt:lpstr>
      <vt:lpstr>lblPres</vt:lpstr>
      <vt:lpstr>lblSaltPassage</vt:lpstr>
      <vt:lpstr>lblSTC</vt:lpstr>
      <vt:lpstr>lblTrain</vt:lpstr>
      <vt:lpstr>lblVersion</vt:lpstr>
      <vt:lpstr>lblWTC</vt:lpstr>
      <vt:lpstr>NDP</vt:lpstr>
      <vt:lpstr>Language!NDP__psi</vt:lpstr>
      <vt:lpstr>NDPe</vt:lpstr>
      <vt:lpstr>NDPr</vt:lpstr>
      <vt:lpstr>Language!Normalized_Data</vt:lpstr>
      <vt:lpstr>NTU</vt:lpstr>
      <vt:lpstr>NTUr</vt:lpstr>
      <vt:lpstr>Oper</vt:lpstr>
      <vt:lpstr>Language!Operation_Data</vt:lpstr>
      <vt:lpstr>Language!Operator</vt:lpstr>
      <vt:lpstr>Pc</vt:lpstr>
      <vt:lpstr>Pco</vt:lpstr>
      <vt:lpstr>Pcr</vt:lpstr>
      <vt:lpstr>Pcro</vt:lpstr>
      <vt:lpstr>Language!Perm_Back_Pres</vt:lpstr>
      <vt:lpstr>Language!Perm_Flow</vt:lpstr>
      <vt:lpstr>Language!Perm_Flow_n</vt:lpstr>
      <vt:lpstr>Language!Perm_Salinity</vt:lpstr>
      <vt:lpstr>Pf</vt:lpstr>
      <vt:lpstr>Pfo</vt:lpstr>
      <vt:lpstr>Pfr</vt:lpstr>
      <vt:lpstr>Pfro</vt:lpstr>
      <vt:lpstr>pH</vt:lpstr>
      <vt:lpstr>pHr</vt:lpstr>
      <vt:lpstr>POP</vt:lpstr>
      <vt:lpstr>POPr</vt:lpstr>
      <vt:lpstr>Language!Portuguese</vt:lpstr>
      <vt:lpstr>Pp</vt:lpstr>
      <vt:lpstr>Ppo</vt:lpstr>
      <vt:lpstr>Ppr</vt:lpstr>
      <vt:lpstr>Ppro</vt:lpstr>
      <vt:lpstr>Language!Pressures</vt:lpstr>
      <vt:lpstr>PresUnits</vt:lpstr>
      <vt:lpstr>Data!Print_Area</vt:lpstr>
      <vt:lpstr>Project</vt:lpstr>
      <vt:lpstr>Language!Project_Name</vt:lpstr>
      <vt:lpstr>psiPERbar</vt:lpstr>
      <vt:lpstr>Qc</vt:lpstr>
      <vt:lpstr>Qco</vt:lpstr>
      <vt:lpstr>Qcr</vt:lpstr>
      <vt:lpstr>Qcro</vt:lpstr>
      <vt:lpstr>Qp</vt:lpstr>
      <vt:lpstr>Qpe</vt:lpstr>
      <vt:lpstr>Qpo</vt:lpstr>
      <vt:lpstr>Qpr</vt:lpstr>
      <vt:lpstr>Qpro</vt:lpstr>
      <vt:lpstr>QSPn</vt:lpstr>
      <vt:lpstr>Rec</vt:lpstr>
      <vt:lpstr>Recr</vt:lpstr>
      <vt:lpstr>Language!Reference_Data</vt:lpstr>
      <vt:lpstr>RefRow</vt:lpstr>
      <vt:lpstr>Language!Rej</vt:lpstr>
      <vt:lpstr>SalinityUnits</vt:lpstr>
      <vt:lpstr>Language!Salt_Passage</vt:lpstr>
      <vt:lpstr>SDI</vt:lpstr>
      <vt:lpstr>SDIr</vt:lpstr>
      <vt:lpstr>SFX</vt:lpstr>
      <vt:lpstr>SFXr</vt:lpstr>
      <vt:lpstr>Language!Spanish</vt:lpstr>
      <vt:lpstr>SSP</vt:lpstr>
      <vt:lpstr>SSPn</vt:lpstr>
      <vt:lpstr>SSPr</vt:lpstr>
      <vt:lpstr>SSR</vt:lpstr>
      <vt:lpstr>SSRr</vt:lpstr>
      <vt:lpstr>Language!Standard_Test_Conditions</vt:lpstr>
      <vt:lpstr>Language!STC</vt:lpstr>
      <vt:lpstr>STCn</vt:lpstr>
      <vt:lpstr>STCunits</vt:lpstr>
      <vt:lpstr>T</vt:lpstr>
      <vt:lpstr>Language!TCF</vt:lpstr>
      <vt:lpstr>TCF</vt:lpstr>
      <vt:lpstr>TCFr</vt:lpstr>
      <vt:lpstr>TempUnits</vt:lpstr>
      <vt:lpstr>To</vt:lpstr>
      <vt:lpstr>Tr</vt:lpstr>
      <vt:lpstr>Language!Train</vt:lpstr>
      <vt:lpstr>Train</vt:lpstr>
      <vt:lpstr>Trains</vt:lpstr>
      <vt:lpstr>Tro</vt:lpstr>
      <vt:lpstr>UnitRow</vt:lpstr>
      <vt:lpstr>V</vt:lpstr>
      <vt:lpstr>Language!Vessels</vt:lpstr>
      <vt:lpstr>Language!WTC</vt:lpstr>
      <vt:lpstr>WTCn</vt:lpstr>
      <vt:lpstr>WTCunits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Hydranautics</dc:creator>
  <cp:lastModifiedBy>Myles Davis</cp:lastModifiedBy>
  <cp:lastPrinted>2005-10-13T16:29:54Z</cp:lastPrinted>
  <dcterms:created xsi:type="dcterms:W3CDTF">2000-02-25T19:53:58Z</dcterms:created>
  <dcterms:modified xsi:type="dcterms:W3CDTF">2020-07-07T15:50:13Z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ictures">
    <vt:lpwstr>, </vt:lpwstr>
  </property>
  <property fmtid="{D5CDD505-2E9C-101B-9397-08002B2CF9AE}" pid="3" name="Client Name">
    <vt:lpwstr/>
  </property>
  <property fmtid="{D5CDD505-2E9C-101B-9397-08002B2CF9AE}" pid="4" name="_NewReviewCycle">
    <vt:lpwstr/>
  </property>
</Properties>
</file>